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B94C1657-03D6-4A29-B1F3-BDB4F4894037}" xr6:coauthVersionLast="47" xr6:coauthVersionMax="47" xr10:uidLastSave="{00000000-0000-0000-0000-000000000000}"/>
  <bookViews>
    <workbookView xWindow="21480" yWindow="-5700" windowWidth="29040" windowHeight="15720" activeTab="2" xr2:uid="{0D97343B-871E-40A9-A7B0-81B93812B579}"/>
  </bookViews>
  <sheets>
    <sheet name="完全週休2日" sheetId="7" r:id="rId1"/>
    <sheet name="月単位の週休2日" sheetId="8" r:id="rId2"/>
    <sheet name="（記載例）完全週休2日" sheetId="6" r:id="rId3"/>
    <sheet name="（記載例）月単位の週休2日" sheetId="9" r:id="rId4"/>
    <sheet name="リスト" sheetId="2" state="hidden" r:id="rId5"/>
    <sheet name="祝日" sheetId="10" r:id="rId6"/>
  </sheets>
  <definedNames>
    <definedName name="_xlnm.Print_Area" localSheetId="2">'（記載例）完全週休2日'!$A$1:$S$51</definedName>
    <definedName name="_xlnm.Print_Area" localSheetId="3">'（記載例）月単位の週休2日'!$A$1:$R$51</definedName>
    <definedName name="_xlnm.Print_Area" localSheetId="0">完全週休2日!$A$1:$O$178</definedName>
    <definedName name="_xlnm.Print_Area" localSheetId="1">月単位の週休2日!$A$1:$N$178</definedName>
    <definedName name="_xlnm.Print_Titles" localSheetId="3">'（記載例）月単位の週休2日'!$8:$10</definedName>
    <definedName name="_xlnm.Print_Titles" localSheetId="1">月単位の週休2日!$9:$11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7" i="8" l="1"/>
  <c r="D177" i="8"/>
  <c r="B177" i="8"/>
  <c r="D50" i="9"/>
  <c r="B50" i="9"/>
  <c r="O8" i="8"/>
  <c r="H177" i="7"/>
  <c r="H175" i="7"/>
  <c r="M44" i="6"/>
  <c r="L41" i="9"/>
  <c r="K41" i="9"/>
  <c r="F50" i="9" l="1"/>
  <c r="H50" i="9" s="1"/>
  <c r="F177" i="8"/>
  <c r="N171" i="7"/>
  <c r="K11" i="6"/>
  <c r="N44" i="6"/>
  <c r="L38" i="9"/>
  <c r="K38" i="9"/>
  <c r="L35" i="9"/>
  <c r="K35" i="9"/>
  <c r="L32" i="9"/>
  <c r="K32" i="9"/>
  <c r="L29" i="9"/>
  <c r="K29" i="9"/>
  <c r="L26" i="9"/>
  <c r="K26" i="9"/>
  <c r="L23" i="9"/>
  <c r="K23" i="9"/>
  <c r="L20" i="9"/>
  <c r="K20" i="9"/>
  <c r="L17" i="9"/>
  <c r="K17" i="9"/>
  <c r="L14" i="9"/>
  <c r="K14" i="9"/>
  <c r="L11" i="9"/>
  <c r="K11" i="9"/>
  <c r="P7" i="9"/>
  <c r="C11" i="9" s="1"/>
  <c r="D11" i="9" s="1"/>
  <c r="E11" i="9" s="1"/>
  <c r="F11" i="9" s="1"/>
  <c r="G11" i="9" s="1"/>
  <c r="H11" i="9" s="1"/>
  <c r="I11" i="9" s="1"/>
  <c r="C14" i="9" s="1"/>
  <c r="D14" i="9" s="1"/>
  <c r="E14" i="9" s="1"/>
  <c r="F14" i="9" s="1"/>
  <c r="G14" i="9" s="1"/>
  <c r="H14" i="9" s="1"/>
  <c r="I14" i="9" s="1"/>
  <c r="C17" i="9" s="1"/>
  <c r="D17" i="9" s="1"/>
  <c r="E17" i="9" s="1"/>
  <c r="F17" i="9" s="1"/>
  <c r="G17" i="9" s="1"/>
  <c r="H17" i="9" s="1"/>
  <c r="I17" i="9" s="1"/>
  <c r="C20" i="9" s="1"/>
  <c r="D20" i="9" s="1"/>
  <c r="E20" i="9" s="1"/>
  <c r="F20" i="9" s="1"/>
  <c r="G20" i="9" s="1"/>
  <c r="H20" i="9" s="1"/>
  <c r="I20" i="9" s="1"/>
  <c r="C23" i="9" s="1"/>
  <c r="D23" i="9" s="1"/>
  <c r="E23" i="9" s="1"/>
  <c r="F23" i="9" s="1"/>
  <c r="G23" i="9" s="1"/>
  <c r="H23" i="9" s="1"/>
  <c r="I23" i="9" s="1"/>
  <c r="C26" i="9" s="1"/>
  <c r="D26" i="9" s="1"/>
  <c r="E26" i="9" s="1"/>
  <c r="F26" i="9" s="1"/>
  <c r="G26" i="9" s="1"/>
  <c r="H26" i="9" s="1"/>
  <c r="I26" i="9" s="1"/>
  <c r="C29" i="9" s="1"/>
  <c r="D29" i="9" s="1"/>
  <c r="E29" i="9" s="1"/>
  <c r="F29" i="9" s="1"/>
  <c r="G29" i="9" s="1"/>
  <c r="H29" i="9" s="1"/>
  <c r="I29" i="9" s="1"/>
  <c r="C32" i="9" s="1"/>
  <c r="D32" i="9" s="1"/>
  <c r="E32" i="9" s="1"/>
  <c r="F32" i="9" s="1"/>
  <c r="G32" i="9" s="1"/>
  <c r="H32" i="9" s="1"/>
  <c r="I32" i="9" s="1"/>
  <c r="C35" i="9" s="1"/>
  <c r="D35" i="9" s="1"/>
  <c r="E35" i="9" s="1"/>
  <c r="F35" i="9" s="1"/>
  <c r="G35" i="9" s="1"/>
  <c r="H35" i="9" s="1"/>
  <c r="I35" i="9" s="1"/>
  <c r="C38" i="9" s="1"/>
  <c r="D38" i="9" s="1"/>
  <c r="E38" i="9" s="1"/>
  <c r="F38" i="9" s="1"/>
  <c r="G38" i="9" s="1"/>
  <c r="H38" i="9" s="1"/>
  <c r="I38" i="9" s="1"/>
  <c r="C41" i="9" s="1"/>
  <c r="D41" i="9" s="1"/>
  <c r="E41" i="9" s="1"/>
  <c r="F41" i="9" s="1"/>
  <c r="G41" i="9" s="1"/>
  <c r="H41" i="9" s="1"/>
  <c r="I41" i="9" s="1"/>
  <c r="D50" i="6"/>
  <c r="L38" i="6"/>
  <c r="K38" i="6"/>
  <c r="L35" i="6"/>
  <c r="K35" i="6"/>
  <c r="L32" i="6"/>
  <c r="K32" i="6"/>
  <c r="L29" i="6"/>
  <c r="K29" i="6"/>
  <c r="L26" i="6"/>
  <c r="K26" i="6"/>
  <c r="L23" i="6"/>
  <c r="K23" i="6"/>
  <c r="L20" i="6"/>
  <c r="K20" i="6"/>
  <c r="L17" i="6"/>
  <c r="K17" i="6"/>
  <c r="L14" i="6"/>
  <c r="K14" i="6"/>
  <c r="O7" i="6"/>
  <c r="C11" i="6" s="1"/>
  <c r="L168" i="8"/>
  <c r="K168" i="8"/>
  <c r="L165" i="8"/>
  <c r="K165" i="8"/>
  <c r="L162" i="8"/>
  <c r="K162" i="8"/>
  <c r="L159" i="8"/>
  <c r="K159" i="8"/>
  <c r="L156" i="8"/>
  <c r="K156" i="8"/>
  <c r="L153" i="8"/>
  <c r="K153" i="8"/>
  <c r="L150" i="8"/>
  <c r="K150" i="8"/>
  <c r="L147" i="8"/>
  <c r="K147" i="8"/>
  <c r="L144" i="8"/>
  <c r="K144" i="8"/>
  <c r="L141" i="8"/>
  <c r="K141" i="8"/>
  <c r="L138" i="8"/>
  <c r="K138" i="8"/>
  <c r="L135" i="8"/>
  <c r="K135" i="8"/>
  <c r="L132" i="8"/>
  <c r="K132" i="8"/>
  <c r="L129" i="8"/>
  <c r="K129" i="8"/>
  <c r="L126" i="8"/>
  <c r="K126" i="8"/>
  <c r="L123" i="8"/>
  <c r="K123" i="8"/>
  <c r="L120" i="8"/>
  <c r="K120" i="8"/>
  <c r="L117" i="8"/>
  <c r="K117" i="8"/>
  <c r="L114" i="8"/>
  <c r="K114" i="8"/>
  <c r="L111" i="8"/>
  <c r="K111" i="8"/>
  <c r="L108" i="8"/>
  <c r="K108" i="8"/>
  <c r="L105" i="8"/>
  <c r="K105" i="8"/>
  <c r="L102" i="8"/>
  <c r="K102" i="8"/>
  <c r="L99" i="8"/>
  <c r="K99" i="8"/>
  <c r="L96" i="8"/>
  <c r="K96" i="8"/>
  <c r="L93" i="8"/>
  <c r="K93" i="8"/>
  <c r="L90" i="8"/>
  <c r="K90" i="8"/>
  <c r="L87" i="8"/>
  <c r="K87" i="8"/>
  <c r="L84" i="8"/>
  <c r="K84" i="8"/>
  <c r="L81" i="8"/>
  <c r="K81" i="8"/>
  <c r="L78" i="8"/>
  <c r="K78" i="8"/>
  <c r="L75" i="8"/>
  <c r="K75" i="8"/>
  <c r="L72" i="8"/>
  <c r="K72" i="8"/>
  <c r="L69" i="8"/>
  <c r="K69" i="8"/>
  <c r="L66" i="8"/>
  <c r="K66" i="8"/>
  <c r="L63" i="8"/>
  <c r="K63" i="8"/>
  <c r="L60" i="8"/>
  <c r="K60" i="8"/>
  <c r="L57" i="8"/>
  <c r="K57" i="8"/>
  <c r="L54" i="8"/>
  <c r="K54" i="8"/>
  <c r="L51" i="8"/>
  <c r="K51" i="8"/>
  <c r="L48" i="8"/>
  <c r="K48" i="8"/>
  <c r="L45" i="8"/>
  <c r="K45" i="8"/>
  <c r="L42" i="8"/>
  <c r="K42" i="8"/>
  <c r="L39" i="8"/>
  <c r="K39" i="8"/>
  <c r="L36" i="8"/>
  <c r="K36" i="8"/>
  <c r="L33" i="8"/>
  <c r="K33" i="8"/>
  <c r="L30" i="8"/>
  <c r="K30" i="8"/>
  <c r="L27" i="8"/>
  <c r="K27" i="8"/>
  <c r="L24" i="8"/>
  <c r="K24" i="8"/>
  <c r="L21" i="8"/>
  <c r="K21" i="8"/>
  <c r="L18" i="8"/>
  <c r="K18" i="8"/>
  <c r="L15" i="8"/>
  <c r="K15" i="8"/>
  <c r="L12" i="8"/>
  <c r="K12" i="8"/>
  <c r="M171" i="7"/>
  <c r="D177" i="7" s="1"/>
  <c r="L168" i="7"/>
  <c r="K168" i="7"/>
  <c r="L165" i="7"/>
  <c r="K165" i="7"/>
  <c r="L162" i="7"/>
  <c r="K162" i="7"/>
  <c r="L159" i="7"/>
  <c r="K159" i="7"/>
  <c r="L156" i="7"/>
  <c r="K156" i="7"/>
  <c r="L153" i="7"/>
  <c r="K153" i="7"/>
  <c r="L150" i="7"/>
  <c r="K150" i="7"/>
  <c r="L147" i="7"/>
  <c r="K147" i="7"/>
  <c r="L144" i="7"/>
  <c r="K144" i="7"/>
  <c r="L141" i="7"/>
  <c r="K141" i="7"/>
  <c r="L138" i="7"/>
  <c r="K138" i="7"/>
  <c r="L135" i="7"/>
  <c r="K135" i="7"/>
  <c r="L132" i="7"/>
  <c r="K132" i="7"/>
  <c r="L129" i="7"/>
  <c r="K129" i="7"/>
  <c r="L126" i="7"/>
  <c r="K126" i="7"/>
  <c r="L123" i="7"/>
  <c r="K123" i="7"/>
  <c r="L120" i="7"/>
  <c r="K120" i="7"/>
  <c r="L117" i="7"/>
  <c r="K117" i="7"/>
  <c r="L114" i="7"/>
  <c r="K114" i="7"/>
  <c r="L111" i="7"/>
  <c r="K111" i="7"/>
  <c r="L108" i="7"/>
  <c r="K108" i="7"/>
  <c r="L105" i="7"/>
  <c r="K105" i="7"/>
  <c r="L102" i="7"/>
  <c r="K102" i="7"/>
  <c r="L99" i="7"/>
  <c r="K99" i="7"/>
  <c r="L96" i="7"/>
  <c r="K96" i="7"/>
  <c r="L93" i="7"/>
  <c r="K93" i="7"/>
  <c r="L90" i="7"/>
  <c r="K90" i="7"/>
  <c r="L87" i="7"/>
  <c r="K87" i="7"/>
  <c r="L84" i="7"/>
  <c r="K84" i="7"/>
  <c r="L81" i="7"/>
  <c r="K81" i="7"/>
  <c r="L78" i="7"/>
  <c r="K78" i="7"/>
  <c r="L75" i="7"/>
  <c r="K75" i="7"/>
  <c r="L72" i="7"/>
  <c r="K72" i="7"/>
  <c r="L69" i="7"/>
  <c r="K69" i="7"/>
  <c r="L66" i="7"/>
  <c r="K66" i="7"/>
  <c r="L63" i="7"/>
  <c r="K63" i="7"/>
  <c r="L60" i="7"/>
  <c r="K60" i="7"/>
  <c r="L57" i="7"/>
  <c r="K57" i="7"/>
  <c r="L54" i="7"/>
  <c r="K54" i="7"/>
  <c r="L51" i="7"/>
  <c r="K51" i="7"/>
  <c r="L48" i="7"/>
  <c r="K48" i="7"/>
  <c r="L45" i="7"/>
  <c r="K45" i="7"/>
  <c r="L42" i="7"/>
  <c r="K42" i="7"/>
  <c r="L39" i="7"/>
  <c r="K39" i="7"/>
  <c r="L36" i="7"/>
  <c r="K36" i="7"/>
  <c r="L33" i="7"/>
  <c r="K33" i="7"/>
  <c r="L30" i="7"/>
  <c r="K30" i="7"/>
  <c r="L27" i="7"/>
  <c r="K27" i="7"/>
  <c r="L24" i="7"/>
  <c r="K24" i="7"/>
  <c r="L21" i="7"/>
  <c r="K21" i="7"/>
  <c r="L18" i="7"/>
  <c r="K18" i="7"/>
  <c r="L15" i="7"/>
  <c r="K15" i="7"/>
  <c r="L12" i="7"/>
  <c r="K12" i="7"/>
  <c r="O8" i="7"/>
  <c r="C12" i="7" s="1"/>
  <c r="K171" i="8" l="1"/>
  <c r="D175" i="8" s="1"/>
  <c r="L171" i="8"/>
  <c r="B175" i="8" s="1"/>
  <c r="K44" i="9"/>
  <c r="D48" i="9" s="1"/>
  <c r="L44" i="9"/>
  <c r="L171" i="7"/>
  <c r="B175" i="7" s="1"/>
  <c r="K171" i="7"/>
  <c r="D175" i="7" s="1"/>
  <c r="L44" i="6"/>
  <c r="B48" i="6" s="1"/>
  <c r="K44" i="6"/>
  <c r="D48" i="6" s="1"/>
  <c r="C12" i="8"/>
  <c r="D12" i="8" s="1"/>
  <c r="E12" i="8" s="1"/>
  <c r="F12" i="8" s="1"/>
  <c r="G12" i="8" s="1"/>
  <c r="H12" i="8" s="1"/>
  <c r="I12" i="8" s="1"/>
  <c r="C15" i="8" s="1"/>
  <c r="D15" i="8" s="1"/>
  <c r="E15" i="8" s="1"/>
  <c r="F15" i="8" s="1"/>
  <c r="G15" i="8" s="1"/>
  <c r="H15" i="8" s="1"/>
  <c r="I15" i="8" s="1"/>
  <c r="C18" i="8" s="1"/>
  <c r="D18" i="8" s="1"/>
  <c r="E18" i="8" s="1"/>
  <c r="F18" i="8" s="1"/>
  <c r="G18" i="8" s="1"/>
  <c r="H18" i="8" s="1"/>
  <c r="I18" i="8" s="1"/>
  <c r="C21" i="8" s="1"/>
  <c r="D21" i="8" s="1"/>
  <c r="E21" i="8" s="1"/>
  <c r="F21" i="8" s="1"/>
  <c r="G21" i="8" s="1"/>
  <c r="H21" i="8" s="1"/>
  <c r="I21" i="8" s="1"/>
  <c r="C24" i="8" s="1"/>
  <c r="D24" i="8" s="1"/>
  <c r="E24" i="8" s="1"/>
  <c r="F24" i="8" s="1"/>
  <c r="G24" i="8" s="1"/>
  <c r="H24" i="8" s="1"/>
  <c r="I24" i="8" s="1"/>
  <c r="C27" i="8" s="1"/>
  <c r="D27" i="8" s="1"/>
  <c r="E27" i="8" s="1"/>
  <c r="F27" i="8" s="1"/>
  <c r="G27" i="8" s="1"/>
  <c r="H27" i="8" s="1"/>
  <c r="I27" i="8" s="1"/>
  <c r="C30" i="8" s="1"/>
  <c r="D30" i="8" s="1"/>
  <c r="E30" i="8" s="1"/>
  <c r="F30" i="8" s="1"/>
  <c r="G30" i="8" s="1"/>
  <c r="H30" i="8" s="1"/>
  <c r="I30" i="8" s="1"/>
  <c r="C33" i="8" s="1"/>
  <c r="D33" i="8" s="1"/>
  <c r="E33" i="8" s="1"/>
  <c r="F33" i="8" s="1"/>
  <c r="G33" i="8" s="1"/>
  <c r="H33" i="8" s="1"/>
  <c r="I33" i="8" s="1"/>
  <c r="C36" i="8" s="1"/>
  <c r="D36" i="8" s="1"/>
  <c r="E36" i="8" s="1"/>
  <c r="F36" i="8" s="1"/>
  <c r="G36" i="8" s="1"/>
  <c r="H36" i="8" s="1"/>
  <c r="I36" i="8" s="1"/>
  <c r="C39" i="8" s="1"/>
  <c r="D39" i="8" s="1"/>
  <c r="E39" i="8" s="1"/>
  <c r="F39" i="8" s="1"/>
  <c r="G39" i="8" s="1"/>
  <c r="H39" i="8" s="1"/>
  <c r="I39" i="8" s="1"/>
  <c r="C42" i="8" s="1"/>
  <c r="D42" i="8" s="1"/>
  <c r="E42" i="8" s="1"/>
  <c r="F42" i="8" s="1"/>
  <c r="G42" i="8" s="1"/>
  <c r="H42" i="8" s="1"/>
  <c r="I42" i="8" s="1"/>
  <c r="C45" i="8" s="1"/>
  <c r="D45" i="8" s="1"/>
  <c r="E45" i="8" s="1"/>
  <c r="F45" i="8" s="1"/>
  <c r="G45" i="8" s="1"/>
  <c r="H45" i="8" s="1"/>
  <c r="I45" i="8" s="1"/>
  <c r="C48" i="8" s="1"/>
  <c r="D48" i="8" s="1"/>
  <c r="E48" i="8" s="1"/>
  <c r="F48" i="8" s="1"/>
  <c r="B50" i="6"/>
  <c r="F50" i="6" s="1"/>
  <c r="D11" i="6"/>
  <c r="E11" i="6" s="1"/>
  <c r="F11" i="6" s="1"/>
  <c r="G11" i="6" s="1"/>
  <c r="H11" i="6" s="1"/>
  <c r="I11" i="6" s="1"/>
  <c r="C14" i="6" s="1"/>
  <c r="D14" i="6" s="1"/>
  <c r="E14" i="6" s="1"/>
  <c r="F14" i="6" s="1"/>
  <c r="G14" i="6" s="1"/>
  <c r="H14" i="6" s="1"/>
  <c r="I14" i="6" s="1"/>
  <c r="C17" i="6" s="1"/>
  <c r="D17" i="6" s="1"/>
  <c r="E17" i="6" s="1"/>
  <c r="F17" i="6" s="1"/>
  <c r="G17" i="6" s="1"/>
  <c r="H17" i="6" s="1"/>
  <c r="I17" i="6" s="1"/>
  <c r="C20" i="6" s="1"/>
  <c r="D20" i="6" s="1"/>
  <c r="E20" i="6" s="1"/>
  <c r="F20" i="6" s="1"/>
  <c r="G20" i="6" s="1"/>
  <c r="H20" i="6" s="1"/>
  <c r="I20" i="6" s="1"/>
  <c r="C23" i="6" s="1"/>
  <c r="D23" i="6" s="1"/>
  <c r="E23" i="6" s="1"/>
  <c r="F23" i="6" s="1"/>
  <c r="G23" i="6" s="1"/>
  <c r="H23" i="6" s="1"/>
  <c r="I23" i="6" s="1"/>
  <c r="C26" i="6" s="1"/>
  <c r="D26" i="6" s="1"/>
  <c r="E26" i="6" s="1"/>
  <c r="F26" i="6" s="1"/>
  <c r="G26" i="6" s="1"/>
  <c r="H26" i="6" s="1"/>
  <c r="I26" i="6" s="1"/>
  <c r="C29" i="6" s="1"/>
  <c r="D29" i="6" s="1"/>
  <c r="E29" i="6" s="1"/>
  <c r="F29" i="6" s="1"/>
  <c r="G29" i="6" s="1"/>
  <c r="H29" i="6" s="1"/>
  <c r="I29" i="6" s="1"/>
  <c r="C32" i="6" s="1"/>
  <c r="D32" i="6" s="1"/>
  <c r="E32" i="6" s="1"/>
  <c r="F32" i="6" s="1"/>
  <c r="G32" i="6" s="1"/>
  <c r="H32" i="6" s="1"/>
  <c r="I32" i="6" s="1"/>
  <c r="C35" i="6" s="1"/>
  <c r="D35" i="6" s="1"/>
  <c r="E35" i="6" s="1"/>
  <c r="F35" i="6" s="1"/>
  <c r="G35" i="6" s="1"/>
  <c r="H35" i="6" s="1"/>
  <c r="I35" i="6" s="1"/>
  <c r="C38" i="6" s="1"/>
  <c r="D38" i="6" s="1"/>
  <c r="E38" i="6" s="1"/>
  <c r="F38" i="6" s="1"/>
  <c r="G38" i="6" s="1"/>
  <c r="H38" i="6" s="1"/>
  <c r="I38" i="6" s="1"/>
  <c r="C41" i="6" s="1"/>
  <c r="D41" i="6" s="1"/>
  <c r="E41" i="6" s="1"/>
  <c r="F41" i="6" s="1"/>
  <c r="G41" i="6" s="1"/>
  <c r="H41" i="6" s="1"/>
  <c r="I41" i="6" s="1"/>
  <c r="B177" i="7"/>
  <c r="F177" i="7" s="1"/>
  <c r="D12" i="7"/>
  <c r="E12" i="7" s="1"/>
  <c r="F12" i="7" s="1"/>
  <c r="G12" i="7" s="1"/>
  <c r="H12" i="7" s="1"/>
  <c r="I12" i="7" s="1"/>
  <c r="C15" i="7" s="1"/>
  <c r="D15" i="7" s="1"/>
  <c r="E15" i="7" s="1"/>
  <c r="F15" i="7" s="1"/>
  <c r="G15" i="7" s="1"/>
  <c r="H15" i="7" s="1"/>
  <c r="I15" i="7" s="1"/>
  <c r="C18" i="7" s="1"/>
  <c r="D18" i="7" s="1"/>
  <c r="E18" i="7" s="1"/>
  <c r="F18" i="7" s="1"/>
  <c r="G18" i="7" s="1"/>
  <c r="H18" i="7" s="1"/>
  <c r="I18" i="7" s="1"/>
  <c r="C21" i="7" s="1"/>
  <c r="D21" i="7" s="1"/>
  <c r="E21" i="7" s="1"/>
  <c r="F21" i="7" s="1"/>
  <c r="G21" i="7" s="1"/>
  <c r="H21" i="7" s="1"/>
  <c r="I21" i="7" s="1"/>
  <c r="C24" i="7" s="1"/>
  <c r="D24" i="7" s="1"/>
  <c r="E24" i="7" s="1"/>
  <c r="F24" i="7" s="1"/>
  <c r="G24" i="7" s="1"/>
  <c r="H24" i="7" s="1"/>
  <c r="I24" i="7" s="1"/>
  <c r="C27" i="7" s="1"/>
  <c r="D27" i="7" s="1"/>
  <c r="F175" i="8" l="1"/>
  <c r="H175" i="8" s="1"/>
  <c r="G48" i="8"/>
  <c r="H48" i="8" s="1"/>
  <c r="I48" i="8" s="1"/>
  <c r="C51" i="8" s="1"/>
  <c r="D51" i="8" s="1"/>
  <c r="E51" i="8" s="1"/>
  <c r="F51" i="8" s="1"/>
  <c r="G51" i="8" s="1"/>
  <c r="H51" i="8" s="1"/>
  <c r="I51" i="8" s="1"/>
  <c r="C54" i="8" s="1"/>
  <c r="D54" i="8" s="1"/>
  <c r="E54" i="8" s="1"/>
  <c r="F54" i="8" s="1"/>
  <c r="G54" i="8" s="1"/>
  <c r="H54" i="8" s="1"/>
  <c r="I54" i="8" s="1"/>
  <c r="C57" i="8" s="1"/>
  <c r="D57" i="8" s="1"/>
  <c r="E57" i="8" s="1"/>
  <c r="F57" i="8" s="1"/>
  <c r="G57" i="8" s="1"/>
  <c r="H57" i="8" s="1"/>
  <c r="I57" i="8" s="1"/>
  <c r="C60" i="8" s="1"/>
  <c r="D60" i="8" s="1"/>
  <c r="E60" i="8" s="1"/>
  <c r="F60" i="8" s="1"/>
  <c r="G60" i="8" s="1"/>
  <c r="H60" i="8" s="1"/>
  <c r="I60" i="8" s="1"/>
  <c r="C63" i="8" s="1"/>
  <c r="D63" i="8" s="1"/>
  <c r="E63" i="8" s="1"/>
  <c r="F63" i="8" s="1"/>
  <c r="G63" i="8" s="1"/>
  <c r="H63" i="8" s="1"/>
  <c r="I63" i="8" s="1"/>
  <c r="C66" i="8" s="1"/>
  <c r="D66" i="8" s="1"/>
  <c r="E66" i="8" s="1"/>
  <c r="F66" i="8" s="1"/>
  <c r="G66" i="8" s="1"/>
  <c r="H66" i="8" s="1"/>
  <c r="I66" i="8" s="1"/>
  <c r="C69" i="8" s="1"/>
  <c r="D69" i="8" s="1"/>
  <c r="E69" i="8" s="1"/>
  <c r="F69" i="8" s="1"/>
  <c r="G69" i="8" s="1"/>
  <c r="H69" i="8" s="1"/>
  <c r="I69" i="8" s="1"/>
  <c r="C72" i="8" s="1"/>
  <c r="D72" i="8" s="1"/>
  <c r="E72" i="8" s="1"/>
  <c r="F72" i="8" s="1"/>
  <c r="G72" i="8" s="1"/>
  <c r="H72" i="8" s="1"/>
  <c r="I72" i="8" s="1"/>
  <c r="C75" i="8" s="1"/>
  <c r="D75" i="8" s="1"/>
  <c r="E75" i="8" s="1"/>
  <c r="F75" i="8" s="1"/>
  <c r="G75" i="8" s="1"/>
  <c r="H75" i="8" s="1"/>
  <c r="I75" i="8" s="1"/>
  <c r="C78" i="8" s="1"/>
  <c r="D78" i="8" s="1"/>
  <c r="E78" i="8" s="1"/>
  <c r="F78" i="8" s="1"/>
  <c r="G78" i="8" s="1"/>
  <c r="H78" i="8" s="1"/>
  <c r="I78" i="8" s="1"/>
  <c r="C81" i="8" s="1"/>
  <c r="D81" i="8" s="1"/>
  <c r="E81" i="8" s="1"/>
  <c r="F81" i="8" s="1"/>
  <c r="G81" i="8" s="1"/>
  <c r="H81" i="8" s="1"/>
  <c r="I81" i="8" s="1"/>
  <c r="C84" i="8" s="1"/>
  <c r="D84" i="8" s="1"/>
  <c r="E84" i="8" s="1"/>
  <c r="F84" i="8" s="1"/>
  <c r="G84" i="8" s="1"/>
  <c r="H84" i="8" s="1"/>
  <c r="I84" i="8" s="1"/>
  <c r="C87" i="8" s="1"/>
  <c r="D87" i="8" s="1"/>
  <c r="E87" i="8" s="1"/>
  <c r="F87" i="8" s="1"/>
  <c r="G87" i="8" s="1"/>
  <c r="H87" i="8" s="1"/>
  <c r="I87" i="8" s="1"/>
  <c r="C90" i="8" s="1"/>
  <c r="D90" i="8" s="1"/>
  <c r="E90" i="8" s="1"/>
  <c r="F90" i="8" s="1"/>
  <c r="G90" i="8" s="1"/>
  <c r="H90" i="8" s="1"/>
  <c r="I90" i="8" s="1"/>
  <c r="C93" i="8" s="1"/>
  <c r="D93" i="8" s="1"/>
  <c r="E93" i="8" s="1"/>
  <c r="F93" i="8" s="1"/>
  <c r="G93" i="8" s="1"/>
  <c r="H93" i="8" s="1"/>
  <c r="I93" i="8" s="1"/>
  <c r="C96" i="8" s="1"/>
  <c r="D96" i="8" s="1"/>
  <c r="E96" i="8" s="1"/>
  <c r="F96" i="8" s="1"/>
  <c r="G96" i="8" s="1"/>
  <c r="H96" i="8" s="1"/>
  <c r="I96" i="8" s="1"/>
  <c r="C99" i="8" s="1"/>
  <c r="D99" i="8" s="1"/>
  <c r="E99" i="8" s="1"/>
  <c r="F99" i="8" s="1"/>
  <c r="G99" i="8" s="1"/>
  <c r="H99" i="8" s="1"/>
  <c r="I99" i="8" s="1"/>
  <c r="C102" i="8" s="1"/>
  <c r="D102" i="8" s="1"/>
  <c r="E102" i="8" s="1"/>
  <c r="F102" i="8" s="1"/>
  <c r="G102" i="8" s="1"/>
  <c r="H102" i="8" s="1"/>
  <c r="I102" i="8" s="1"/>
  <c r="C105" i="8" s="1"/>
  <c r="D105" i="8" s="1"/>
  <c r="E105" i="8" s="1"/>
  <c r="F105" i="8" s="1"/>
  <c r="G105" i="8" s="1"/>
  <c r="H105" i="8" s="1"/>
  <c r="I105" i="8" s="1"/>
  <c r="C108" i="8" s="1"/>
  <c r="D108" i="8" s="1"/>
  <c r="E108" i="8" s="1"/>
  <c r="F108" i="8" s="1"/>
  <c r="G108" i="8" s="1"/>
  <c r="H108" i="8" s="1"/>
  <c r="I108" i="8" s="1"/>
  <c r="C111" i="8" s="1"/>
  <c r="D111" i="8" s="1"/>
  <c r="E111" i="8" s="1"/>
  <c r="F111" i="8" s="1"/>
  <c r="G111" i="8" s="1"/>
  <c r="H111" i="8" s="1"/>
  <c r="I111" i="8" s="1"/>
  <c r="C114" i="8" s="1"/>
  <c r="D114" i="8" s="1"/>
  <c r="E114" i="8" s="1"/>
  <c r="F114" i="8" s="1"/>
  <c r="G114" i="8" s="1"/>
  <c r="H114" i="8" s="1"/>
  <c r="I114" i="8" s="1"/>
  <c r="C117" i="8" s="1"/>
  <c r="D117" i="8" s="1"/>
  <c r="E117" i="8" s="1"/>
  <c r="F117" i="8" s="1"/>
  <c r="G117" i="8" s="1"/>
  <c r="H117" i="8" s="1"/>
  <c r="I117" i="8" s="1"/>
  <c r="C120" i="8" s="1"/>
  <c r="D120" i="8" s="1"/>
  <c r="E120" i="8" s="1"/>
  <c r="F120" i="8" s="1"/>
  <c r="G120" i="8" s="1"/>
  <c r="H120" i="8" s="1"/>
  <c r="I120" i="8" s="1"/>
  <c r="C123" i="8" s="1"/>
  <c r="D123" i="8" s="1"/>
  <c r="E123" i="8" s="1"/>
  <c r="F123" i="8" s="1"/>
  <c r="G123" i="8" s="1"/>
  <c r="H123" i="8" s="1"/>
  <c r="I123" i="8" s="1"/>
  <c r="C126" i="8" s="1"/>
  <c r="D126" i="8" s="1"/>
  <c r="E126" i="8" s="1"/>
  <c r="F126" i="8" s="1"/>
  <c r="G126" i="8" s="1"/>
  <c r="H126" i="8" s="1"/>
  <c r="I126" i="8" s="1"/>
  <c r="C129" i="8" s="1"/>
  <c r="D129" i="8" s="1"/>
  <c r="E129" i="8" s="1"/>
  <c r="F129" i="8" s="1"/>
  <c r="G129" i="8" s="1"/>
  <c r="H129" i="8" s="1"/>
  <c r="I129" i="8" s="1"/>
  <c r="C132" i="8" s="1"/>
  <c r="D132" i="8" s="1"/>
  <c r="E132" i="8" s="1"/>
  <c r="F132" i="8" s="1"/>
  <c r="G132" i="8" s="1"/>
  <c r="H132" i="8" s="1"/>
  <c r="I132" i="8" s="1"/>
  <c r="C135" i="8" s="1"/>
  <c r="D135" i="8" s="1"/>
  <c r="E135" i="8" s="1"/>
  <c r="F135" i="8" s="1"/>
  <c r="G135" i="8" s="1"/>
  <c r="H135" i="8" s="1"/>
  <c r="I135" i="8" s="1"/>
  <c r="C138" i="8" s="1"/>
  <c r="D138" i="8" s="1"/>
  <c r="E138" i="8" s="1"/>
  <c r="F138" i="8" s="1"/>
  <c r="G138" i="8" s="1"/>
  <c r="H138" i="8" s="1"/>
  <c r="I138" i="8" s="1"/>
  <c r="C141" i="8" s="1"/>
  <c r="D141" i="8" s="1"/>
  <c r="E141" i="8" s="1"/>
  <c r="F141" i="8" s="1"/>
  <c r="G141" i="8" s="1"/>
  <c r="H141" i="8" s="1"/>
  <c r="I141" i="8" s="1"/>
  <c r="C144" i="8" s="1"/>
  <c r="D144" i="8" s="1"/>
  <c r="E144" i="8" s="1"/>
  <c r="F144" i="8" s="1"/>
  <c r="G144" i="8" s="1"/>
  <c r="H144" i="8" s="1"/>
  <c r="I144" i="8" s="1"/>
  <c r="C147" i="8" s="1"/>
  <c r="D147" i="8" s="1"/>
  <c r="E147" i="8" s="1"/>
  <c r="F147" i="8" s="1"/>
  <c r="G147" i="8" s="1"/>
  <c r="H147" i="8" s="1"/>
  <c r="I147" i="8" s="1"/>
  <c r="C150" i="8" s="1"/>
  <c r="D150" i="8" s="1"/>
  <c r="E150" i="8" s="1"/>
  <c r="F150" i="8" s="1"/>
  <c r="G150" i="8" s="1"/>
  <c r="H150" i="8" s="1"/>
  <c r="I150" i="8" s="1"/>
  <c r="C153" i="8" s="1"/>
  <c r="D153" i="8" s="1"/>
  <c r="E153" i="8" s="1"/>
  <c r="F153" i="8" s="1"/>
  <c r="G153" i="8" s="1"/>
  <c r="H153" i="8" s="1"/>
  <c r="I153" i="8" s="1"/>
  <c r="C156" i="8" s="1"/>
  <c r="D156" i="8" s="1"/>
  <c r="E156" i="8" s="1"/>
  <c r="F156" i="8" s="1"/>
  <c r="G156" i="8" s="1"/>
  <c r="H156" i="8" s="1"/>
  <c r="I156" i="8" s="1"/>
  <c r="C159" i="8" s="1"/>
  <c r="D159" i="8" s="1"/>
  <c r="E159" i="8" s="1"/>
  <c r="F159" i="8" s="1"/>
  <c r="G159" i="8" s="1"/>
  <c r="H159" i="8" s="1"/>
  <c r="I159" i="8" s="1"/>
  <c r="C162" i="8" s="1"/>
  <c r="D162" i="8" s="1"/>
  <c r="E162" i="8" s="1"/>
  <c r="F162" i="8" s="1"/>
  <c r="G162" i="8" s="1"/>
  <c r="H162" i="8" s="1"/>
  <c r="I162" i="8" s="1"/>
  <c r="C165" i="8" s="1"/>
  <c r="D165" i="8" s="1"/>
  <c r="E165" i="8" s="1"/>
  <c r="F165" i="8" s="1"/>
  <c r="G165" i="8" s="1"/>
  <c r="H165" i="8" s="1"/>
  <c r="I165" i="8" s="1"/>
  <c r="C168" i="8" s="1"/>
  <c r="D168" i="8" s="1"/>
  <c r="E168" i="8" s="1"/>
  <c r="F168" i="8" s="1"/>
  <c r="G168" i="8" s="1"/>
  <c r="H168" i="8" s="1"/>
  <c r="I168" i="8" s="1"/>
  <c r="B48" i="9"/>
  <c r="F48" i="9" s="1"/>
  <c r="H48" i="9" s="1"/>
  <c r="F175" i="7"/>
  <c r="E27" i="7"/>
  <c r="F27" i="7" s="1"/>
  <c r="G27" i="7" s="1"/>
  <c r="H27" i="7" s="1"/>
  <c r="I27" i="7" s="1"/>
  <c r="C30" i="7" s="1"/>
  <c r="D30" i="7" s="1"/>
  <c r="E30" i="7" s="1"/>
  <c r="F30" i="7" s="1"/>
  <c r="G30" i="7" s="1"/>
  <c r="H30" i="7" s="1"/>
  <c r="I30" i="7" s="1"/>
  <c r="C33" i="7" s="1"/>
  <c r="D33" i="7" s="1"/>
  <c r="E33" i="7" s="1"/>
  <c r="F33" i="7" s="1"/>
  <c r="G33" i="7" s="1"/>
  <c r="H33" i="7" s="1"/>
  <c r="I33" i="7" s="1"/>
  <c r="C36" i="7" s="1"/>
  <c r="D36" i="7" s="1"/>
  <c r="E36" i="7" s="1"/>
  <c r="F36" i="7" s="1"/>
  <c r="G36" i="7" s="1"/>
  <c r="H36" i="7" s="1"/>
  <c r="I36" i="7" s="1"/>
  <c r="C39" i="7" s="1"/>
  <c r="D39" i="7" s="1"/>
  <c r="E39" i="7" s="1"/>
  <c r="F39" i="7" s="1"/>
  <c r="G39" i="7" s="1"/>
  <c r="H39" i="7" s="1"/>
  <c r="I39" i="7" s="1"/>
  <c r="C42" i="7" s="1"/>
  <c r="D42" i="7" s="1"/>
  <c r="E42" i="7" s="1"/>
  <c r="F42" i="7" s="1"/>
  <c r="G42" i="7" s="1"/>
  <c r="H42" i="7" s="1"/>
  <c r="I42" i="7" s="1"/>
  <c r="C45" i="7" s="1"/>
  <c r="D45" i="7" s="1"/>
  <c r="E45" i="7" s="1"/>
  <c r="F45" i="7" s="1"/>
  <c r="G45" i="7" s="1"/>
  <c r="H45" i="7" s="1"/>
  <c r="I45" i="7" s="1"/>
  <c r="C48" i="7" s="1"/>
  <c r="D48" i="7" s="1"/>
  <c r="E48" i="7" s="1"/>
  <c r="F48" i="7" s="1"/>
  <c r="G48" i="7" s="1"/>
  <c r="H48" i="7" s="1"/>
  <c r="I48" i="7" s="1"/>
  <c r="C51" i="7" s="1"/>
  <c r="D51" i="7" s="1"/>
  <c r="E51" i="7" s="1"/>
  <c r="F51" i="7" s="1"/>
  <c r="G51" i="7" s="1"/>
  <c r="H51" i="7" s="1"/>
  <c r="I51" i="7" s="1"/>
  <c r="C54" i="7" s="1"/>
  <c r="D54" i="7" s="1"/>
  <c r="E54" i="7" s="1"/>
  <c r="F54" i="7" s="1"/>
  <c r="G54" i="7" s="1"/>
  <c r="H54" i="7" s="1"/>
  <c r="I54" i="7" s="1"/>
  <c r="C57" i="7" s="1"/>
  <c r="D57" i="7" s="1"/>
  <c r="E57" i="7" s="1"/>
  <c r="F57" i="7" s="1"/>
  <c r="G57" i="7" s="1"/>
  <c r="H57" i="7" s="1"/>
  <c r="I57" i="7" s="1"/>
  <c r="C60" i="7" s="1"/>
  <c r="D60" i="7" s="1"/>
  <c r="E60" i="7" s="1"/>
  <c r="F60" i="7" s="1"/>
  <c r="G60" i="7" s="1"/>
  <c r="H60" i="7" s="1"/>
  <c r="I60" i="7" s="1"/>
  <c r="C63" i="7" s="1"/>
  <c r="D63" i="7" s="1"/>
  <c r="E63" i="7" s="1"/>
  <c r="F63" i="7" s="1"/>
  <c r="G63" i="7" s="1"/>
  <c r="H63" i="7" s="1"/>
  <c r="I63" i="7" s="1"/>
  <c r="C66" i="7" s="1"/>
  <c r="D66" i="7" s="1"/>
  <c r="E66" i="7" s="1"/>
  <c r="F66" i="7" s="1"/>
  <c r="G66" i="7" s="1"/>
  <c r="H66" i="7" s="1"/>
  <c r="I66" i="7" s="1"/>
  <c r="C69" i="7" s="1"/>
  <c r="D69" i="7" s="1"/>
  <c r="E69" i="7" s="1"/>
  <c r="F69" i="7" s="1"/>
  <c r="G69" i="7" s="1"/>
  <c r="H69" i="7" s="1"/>
  <c r="I69" i="7" s="1"/>
  <c r="C72" i="7" s="1"/>
  <c r="D72" i="7" s="1"/>
  <c r="E72" i="7" s="1"/>
  <c r="F72" i="7" s="1"/>
  <c r="G72" i="7" s="1"/>
  <c r="H72" i="7" s="1"/>
  <c r="I72" i="7" s="1"/>
  <c r="C75" i="7" s="1"/>
  <c r="D75" i="7" s="1"/>
  <c r="E75" i="7" s="1"/>
  <c r="F75" i="7" s="1"/>
  <c r="G75" i="7" s="1"/>
  <c r="H75" i="7" s="1"/>
  <c r="I75" i="7" s="1"/>
  <c r="C78" i="7" s="1"/>
  <c r="D78" i="7" s="1"/>
  <c r="E78" i="7" s="1"/>
  <c r="F78" i="7" s="1"/>
  <c r="G78" i="7" s="1"/>
  <c r="H78" i="7" s="1"/>
  <c r="I78" i="7" s="1"/>
  <c r="C81" i="7" s="1"/>
  <c r="D81" i="7" s="1"/>
  <c r="E81" i="7" s="1"/>
  <c r="F81" i="7" s="1"/>
  <c r="G81" i="7" s="1"/>
  <c r="H81" i="7" s="1"/>
  <c r="I81" i="7" s="1"/>
  <c r="C84" i="7" s="1"/>
  <c r="D84" i="7" s="1"/>
  <c r="E84" i="7" s="1"/>
  <c r="F84" i="7" s="1"/>
  <c r="G84" i="7" s="1"/>
  <c r="H84" i="7" s="1"/>
  <c r="I84" i="7" s="1"/>
  <c r="C87" i="7" s="1"/>
  <c r="D87" i="7" s="1"/>
  <c r="E87" i="7" s="1"/>
  <c r="F87" i="7" s="1"/>
  <c r="G87" i="7" s="1"/>
  <c r="H87" i="7" s="1"/>
  <c r="I87" i="7" s="1"/>
  <c r="C90" i="7" s="1"/>
  <c r="D90" i="7" s="1"/>
  <c r="E90" i="7" s="1"/>
  <c r="F90" i="7" s="1"/>
  <c r="G90" i="7" s="1"/>
  <c r="H90" i="7" s="1"/>
  <c r="I90" i="7" s="1"/>
  <c r="C93" i="7" s="1"/>
  <c r="D93" i="7" s="1"/>
  <c r="E93" i="7" s="1"/>
  <c r="F93" i="7" s="1"/>
  <c r="G93" i="7" s="1"/>
  <c r="H93" i="7" s="1"/>
  <c r="I93" i="7" s="1"/>
  <c r="C96" i="7" s="1"/>
  <c r="D96" i="7" s="1"/>
  <c r="E96" i="7" s="1"/>
  <c r="F96" i="7" s="1"/>
  <c r="G96" i="7" s="1"/>
  <c r="H96" i="7" s="1"/>
  <c r="I96" i="7" s="1"/>
  <c r="C99" i="7" s="1"/>
  <c r="D99" i="7" s="1"/>
  <c r="E99" i="7" s="1"/>
  <c r="F99" i="7" s="1"/>
  <c r="G99" i="7" s="1"/>
  <c r="H99" i="7" s="1"/>
  <c r="I99" i="7" s="1"/>
  <c r="C102" i="7" s="1"/>
  <c r="D102" i="7" s="1"/>
  <c r="E102" i="7" s="1"/>
  <c r="F102" i="7" s="1"/>
  <c r="G102" i="7" s="1"/>
  <c r="H102" i="7" s="1"/>
  <c r="I102" i="7" s="1"/>
  <c r="C105" i="7" s="1"/>
  <c r="D105" i="7" s="1"/>
  <c r="E105" i="7" s="1"/>
  <c r="F105" i="7" s="1"/>
  <c r="G105" i="7" s="1"/>
  <c r="H105" i="7" s="1"/>
  <c r="I105" i="7" s="1"/>
  <c r="C108" i="7" s="1"/>
  <c r="D108" i="7" s="1"/>
  <c r="E108" i="7" s="1"/>
  <c r="F108" i="7" s="1"/>
  <c r="G108" i="7" s="1"/>
  <c r="H108" i="7" s="1"/>
  <c r="I108" i="7" s="1"/>
  <c r="C111" i="7" s="1"/>
  <c r="D111" i="7" s="1"/>
  <c r="E111" i="7" s="1"/>
  <c r="F111" i="7" s="1"/>
  <c r="G111" i="7" s="1"/>
  <c r="H111" i="7" s="1"/>
  <c r="I111" i="7" s="1"/>
  <c r="C114" i="7" s="1"/>
  <c r="D114" i="7" s="1"/>
  <c r="E114" i="7" s="1"/>
  <c r="F114" i="7" s="1"/>
  <c r="G114" i="7" s="1"/>
  <c r="H114" i="7" s="1"/>
  <c r="I114" i="7" s="1"/>
  <c r="C117" i="7" s="1"/>
  <c r="D117" i="7" s="1"/>
  <c r="E117" i="7" s="1"/>
  <c r="F117" i="7" s="1"/>
  <c r="G117" i="7" s="1"/>
  <c r="H117" i="7" s="1"/>
  <c r="I117" i="7" s="1"/>
  <c r="C120" i="7" s="1"/>
  <c r="D120" i="7" s="1"/>
  <c r="E120" i="7" s="1"/>
  <c r="F120" i="7" s="1"/>
  <c r="G120" i="7" s="1"/>
  <c r="H120" i="7" s="1"/>
  <c r="I120" i="7" s="1"/>
  <c r="C123" i="7" s="1"/>
  <c r="D123" i="7" s="1"/>
  <c r="E123" i="7" s="1"/>
  <c r="F123" i="7" s="1"/>
  <c r="G123" i="7" s="1"/>
  <c r="H123" i="7" s="1"/>
  <c r="I123" i="7" s="1"/>
  <c r="C126" i="7" s="1"/>
  <c r="D126" i="7" s="1"/>
  <c r="E126" i="7" s="1"/>
  <c r="F126" i="7" s="1"/>
  <c r="G126" i="7" s="1"/>
  <c r="H126" i="7" s="1"/>
  <c r="I126" i="7" s="1"/>
  <c r="C129" i="7" s="1"/>
  <c r="D129" i="7" s="1"/>
  <c r="E129" i="7" s="1"/>
  <c r="F129" i="7" s="1"/>
  <c r="G129" i="7" s="1"/>
  <c r="H129" i="7" s="1"/>
  <c r="I129" i="7" s="1"/>
  <c r="C132" i="7" s="1"/>
  <c r="D132" i="7" s="1"/>
  <c r="E132" i="7" s="1"/>
  <c r="F132" i="7" s="1"/>
  <c r="G132" i="7" s="1"/>
  <c r="H132" i="7" s="1"/>
  <c r="I132" i="7" s="1"/>
  <c r="C135" i="7" s="1"/>
  <c r="D135" i="7" s="1"/>
  <c r="E135" i="7" s="1"/>
  <c r="F135" i="7" s="1"/>
  <c r="G135" i="7" s="1"/>
  <c r="H135" i="7" s="1"/>
  <c r="I135" i="7" s="1"/>
  <c r="C138" i="7" s="1"/>
  <c r="D138" i="7" s="1"/>
  <c r="E138" i="7" s="1"/>
  <c r="F138" i="7" s="1"/>
  <c r="G138" i="7" s="1"/>
  <c r="H138" i="7" s="1"/>
  <c r="I138" i="7" s="1"/>
  <c r="C141" i="7" s="1"/>
  <c r="D141" i="7" s="1"/>
  <c r="E141" i="7" s="1"/>
  <c r="F141" i="7" s="1"/>
  <c r="G141" i="7" s="1"/>
  <c r="H141" i="7" s="1"/>
  <c r="I141" i="7" s="1"/>
  <c r="C144" i="7" s="1"/>
  <c r="D144" i="7" s="1"/>
  <c r="E144" i="7" s="1"/>
  <c r="F144" i="7" s="1"/>
  <c r="G144" i="7" s="1"/>
  <c r="H144" i="7" s="1"/>
  <c r="I144" i="7" s="1"/>
  <c r="C147" i="7" s="1"/>
  <c r="D147" i="7" s="1"/>
  <c r="E147" i="7" s="1"/>
  <c r="F147" i="7" s="1"/>
  <c r="G147" i="7" s="1"/>
  <c r="H147" i="7" s="1"/>
  <c r="I147" i="7" s="1"/>
  <c r="C150" i="7" s="1"/>
  <c r="D150" i="7" s="1"/>
  <c r="E150" i="7" s="1"/>
  <c r="F150" i="7" s="1"/>
  <c r="G150" i="7" s="1"/>
  <c r="H150" i="7" s="1"/>
  <c r="I150" i="7" s="1"/>
  <c r="C153" i="7" s="1"/>
  <c r="D153" i="7" s="1"/>
  <c r="E153" i="7" s="1"/>
  <c r="F153" i="7" s="1"/>
  <c r="G153" i="7" s="1"/>
  <c r="H153" i="7" s="1"/>
  <c r="I153" i="7" s="1"/>
  <c r="C156" i="7" s="1"/>
  <c r="D156" i="7" s="1"/>
  <c r="E156" i="7" s="1"/>
  <c r="F156" i="7" s="1"/>
  <c r="G156" i="7" s="1"/>
  <c r="H156" i="7" s="1"/>
  <c r="I156" i="7" s="1"/>
  <c r="C159" i="7" s="1"/>
  <c r="D159" i="7" s="1"/>
  <c r="E159" i="7" s="1"/>
  <c r="F159" i="7" s="1"/>
  <c r="G159" i="7" s="1"/>
  <c r="H159" i="7" s="1"/>
  <c r="I159" i="7" s="1"/>
  <c r="C162" i="7" s="1"/>
  <c r="D162" i="7" s="1"/>
  <c r="E162" i="7" s="1"/>
  <c r="F162" i="7" s="1"/>
  <c r="G162" i="7" s="1"/>
  <c r="H162" i="7" s="1"/>
  <c r="I162" i="7" s="1"/>
  <c r="C165" i="7" s="1"/>
  <c r="D165" i="7" s="1"/>
  <c r="E165" i="7" s="1"/>
  <c r="F165" i="7" s="1"/>
  <c r="G165" i="7" s="1"/>
  <c r="H165" i="7" s="1"/>
  <c r="I165" i="7" s="1"/>
  <c r="C168" i="7" s="1"/>
  <c r="D168" i="7" s="1"/>
  <c r="E168" i="7" s="1"/>
  <c r="F168" i="7" s="1"/>
  <c r="G168" i="7" s="1"/>
  <c r="H168" i="7" s="1"/>
  <c r="I168" i="7" s="1"/>
  <c r="F48" i="6"/>
  <c r="H48" i="6" l="1"/>
  <c r="H50" i="6"/>
</calcChain>
</file>

<file path=xl/sharedStrings.xml><?xml version="1.0" encoding="utf-8"?>
<sst xmlns="http://schemas.openxmlformats.org/spreadsheetml/2006/main" count="696" uniqueCount="89">
  <si>
    <t>日</t>
    <rPh sb="0" eb="1">
      <t>ニチ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</si>
  <si>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</si>
  <si>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</si>
  <si>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</si>
  <si>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</si>
  <si>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</si>
  <si>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</si>
  <si>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日付</t>
    <rPh sb="0" eb="2">
      <t>ヒヅケ</t>
    </rPh>
    <phoneticPr fontId="2"/>
  </si>
  <si>
    <t>備考</t>
    <rPh sb="0" eb="2">
      <t>ビコウ</t>
    </rPh>
    <phoneticPr fontId="2"/>
  </si>
  <si>
    <t>休工</t>
    <rPh sb="0" eb="2">
      <t>キュウコウ</t>
    </rPh>
    <phoneticPr fontId="2"/>
  </si>
  <si>
    <t>日数</t>
    <rPh sb="0" eb="2">
      <t>ニッスウ</t>
    </rPh>
    <phoneticPr fontId="2"/>
  </si>
  <si>
    <t>休工日数</t>
    <rPh sb="0" eb="4">
      <t>キュウコウニッスウ</t>
    </rPh>
    <phoneticPr fontId="2"/>
  </si>
  <si>
    <t>振替休工</t>
    <rPh sb="0" eb="4">
      <t>フリカエキュウコウ</t>
    </rPh>
    <phoneticPr fontId="2"/>
  </si>
  <si>
    <t>週間数</t>
    <rPh sb="0" eb="3">
      <t>シュウカンスウ</t>
    </rPh>
    <phoneticPr fontId="2"/>
  </si>
  <si>
    <t>休日休工</t>
    <rPh sb="0" eb="4">
      <t>キュウジツキュウコウ</t>
    </rPh>
    <phoneticPr fontId="2"/>
  </si>
  <si>
    <t>休工実績</t>
    <rPh sb="0" eb="4">
      <t>キュウコウジッセキ</t>
    </rPh>
    <phoneticPr fontId="2"/>
  </si>
  <si>
    <t>対象外</t>
    <rPh sb="0" eb="3">
      <t>タイショウガイ</t>
    </rPh>
    <phoneticPr fontId="2"/>
  </si>
  <si>
    <t>完全週休2日取得率</t>
    <rPh sb="0" eb="4">
      <t>カンゼンシュウキュウ</t>
    </rPh>
    <rPh sb="5" eb="6">
      <t>ニチ</t>
    </rPh>
    <rPh sb="6" eb="8">
      <t>シュトク</t>
    </rPh>
    <rPh sb="8" eb="9">
      <t>リツ</t>
    </rPh>
    <phoneticPr fontId="2"/>
  </si>
  <si>
    <t>計</t>
    <rPh sb="0" eb="1">
      <t>ケイ</t>
    </rPh>
    <phoneticPr fontId="2"/>
  </si>
  <si>
    <t>工事名：</t>
    <rPh sb="0" eb="3">
      <t>コウジメイ</t>
    </rPh>
    <phoneticPr fontId="2"/>
  </si>
  <si>
    <t>受注者：</t>
    <rPh sb="0" eb="3">
      <t>ジュチュウシャ</t>
    </rPh>
    <phoneticPr fontId="2"/>
  </si>
  <si>
    <t>発注者：</t>
    <rPh sb="0" eb="3">
      <t>ハッチュウシャ</t>
    </rPh>
    <phoneticPr fontId="2"/>
  </si>
  <si>
    <t>○○建設</t>
    <rPh sb="2" eb="4">
      <t>ケンセツ</t>
    </rPh>
    <phoneticPr fontId="2"/>
  </si>
  <si>
    <t>○○○○工事</t>
    <rPh sb="4" eb="6">
      <t>コウジ</t>
    </rPh>
    <phoneticPr fontId="2"/>
  </si>
  <si>
    <t>÷</t>
    <phoneticPr fontId="2"/>
  </si>
  <si>
    <t>＝</t>
    <phoneticPr fontId="2"/>
  </si>
  <si>
    <t>⇒</t>
    <phoneticPr fontId="2"/>
  </si>
  <si>
    <t>天候休工</t>
    <rPh sb="0" eb="2">
      <t>テンコウ</t>
    </rPh>
    <rPh sb="2" eb="4">
      <t>キュウコウ</t>
    </rPh>
    <phoneticPr fontId="2"/>
  </si>
  <si>
    <t>工　期：</t>
    <rPh sb="0" eb="1">
      <t>コウ</t>
    </rPh>
    <rPh sb="2" eb="3">
      <t>キ</t>
    </rPh>
    <phoneticPr fontId="2"/>
  </si>
  <si>
    <t>形　式：</t>
    <rPh sb="0" eb="1">
      <t>カタチ</t>
    </rPh>
    <rPh sb="2" eb="3">
      <t>シキ</t>
    </rPh>
    <phoneticPr fontId="2"/>
  </si>
  <si>
    <t>※備考欄に、施工開始日、施工完了日を記載すること。</t>
    <rPh sb="1" eb="4">
      <t>ビコウラン</t>
    </rPh>
    <rPh sb="6" eb="11">
      <t>セコウカイシビ</t>
    </rPh>
    <rPh sb="12" eb="17">
      <t>セコウカンリョウビ</t>
    </rPh>
    <rPh sb="18" eb="20">
      <t>キサイ</t>
    </rPh>
    <phoneticPr fontId="2"/>
  </si>
  <si>
    <t>日付</t>
    <phoneticPr fontId="2"/>
  </si>
  <si>
    <t>施工開始日</t>
    <rPh sb="0" eb="5">
      <t>セコウカイシビ</t>
    </rPh>
    <phoneticPr fontId="2"/>
  </si>
  <si>
    <t>休工状況</t>
    <rPh sb="0" eb="4">
      <t>キュウコウジョウキョウ</t>
    </rPh>
    <phoneticPr fontId="2"/>
  </si>
  <si>
    <t>令和○年○月○日～令和○年○月○日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2"/>
  </si>
  <si>
    <t>休日取得率（経費補正）</t>
    <rPh sb="0" eb="2">
      <t>キュウジツ</t>
    </rPh>
    <rPh sb="2" eb="5">
      <t>シュトクリツ</t>
    </rPh>
    <rPh sb="6" eb="10">
      <t>ケイヒホセイ</t>
    </rPh>
    <phoneticPr fontId="2"/>
  </si>
  <si>
    <t>△△△△課</t>
    <rPh sb="4" eb="5">
      <t>カ</t>
    </rPh>
    <phoneticPr fontId="2"/>
  </si>
  <si>
    <t>参考様式3</t>
    <rPh sb="0" eb="4">
      <t>サンコウヨウシキ</t>
    </rPh>
    <phoneticPr fontId="2"/>
  </si>
  <si>
    <t>完全週休２日</t>
    <rPh sb="0" eb="4">
      <t>カンゼンシュウキュウ</t>
    </rPh>
    <rPh sb="5" eb="6">
      <t>ニチ</t>
    </rPh>
    <phoneticPr fontId="2"/>
  </si>
  <si>
    <t>工程表</t>
    <rPh sb="0" eb="2">
      <t>コウテイ</t>
    </rPh>
    <rPh sb="2" eb="3">
      <t>ヒョウ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</si>
  <si>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</si>
  <si>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工程表</t>
    <rPh sb="0" eb="3">
      <t>コウテイヒョウ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</si>
  <si>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</si>
  <si>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工程表（記載例）</t>
    <rPh sb="0" eb="3">
      <t>コウテイヒョウ</t>
    </rPh>
    <rPh sb="4" eb="7">
      <t>キサイレイ</t>
    </rPh>
    <phoneticPr fontId="2"/>
  </si>
  <si>
    <t>休日</t>
  </si>
  <si>
    <t>勤労感謝の日</t>
  </si>
  <si>
    <t>文化の日</t>
  </si>
  <si>
    <t>スポーツの日</t>
  </si>
  <si>
    <t>秋分の日</t>
  </si>
  <si>
    <t>敬老の日</t>
  </si>
  <si>
    <t>山の日</t>
  </si>
  <si>
    <t>海の日</t>
  </si>
  <si>
    <t>こどもの日</t>
  </si>
  <si>
    <t>みどりの日</t>
  </si>
  <si>
    <t>憲法記念日</t>
  </si>
  <si>
    <t>昭和の日</t>
  </si>
  <si>
    <t>春分の日</t>
  </si>
  <si>
    <t>天皇誕生日</t>
  </si>
  <si>
    <t>建国記念の日</t>
  </si>
  <si>
    <t>成人の日</t>
  </si>
  <si>
    <t>元日</t>
  </si>
  <si>
    <t>https://www8.cao.go.jp/chosei/shukujitsu/gaiyou.html</t>
    <phoneticPr fontId="2"/>
  </si>
  <si>
    <t>※出典：内閣府下記Webより</t>
    <rPh sb="1" eb="3">
      <t>シュッテン</t>
    </rPh>
    <rPh sb="4" eb="7">
      <t>ナイカクフ</t>
    </rPh>
    <rPh sb="7" eb="9">
      <t>カキ</t>
    </rPh>
    <phoneticPr fontId="2"/>
  </si>
  <si>
    <t>国民の祝日・休日名称</t>
  </si>
  <si>
    <t>国民の祝日・休日月日</t>
  </si>
  <si>
    <t>祝日</t>
    <rPh sb="0" eb="2">
      <t>シュクジツ</t>
    </rPh>
    <phoneticPr fontId="2"/>
  </si>
  <si>
    <t>土・日・休日
休工週間数</t>
    <rPh sb="0" eb="1">
      <t>ツチ</t>
    </rPh>
    <rPh sb="2" eb="3">
      <t>ヒ</t>
    </rPh>
    <rPh sb="4" eb="6">
      <t>キュウジツ</t>
    </rPh>
    <rPh sb="7" eb="9">
      <t>キュウコウ</t>
    </rPh>
    <rPh sb="9" eb="11">
      <t>シュウカン</t>
    </rPh>
    <rPh sb="11" eb="12">
      <t>スウ</t>
    </rPh>
    <phoneticPr fontId="2"/>
  </si>
  <si>
    <t>7/21の振替</t>
    <rPh sb="5" eb="7">
      <t>フリカエ</t>
    </rPh>
    <phoneticPr fontId="2"/>
  </si>
  <si>
    <t>8/2の振替</t>
    <rPh sb="4" eb="6">
      <t>フリカエ</t>
    </rPh>
    <phoneticPr fontId="2"/>
  </si>
  <si>
    <t>8/24の振替</t>
    <rPh sb="5" eb="7">
      <t>フリカエ</t>
    </rPh>
    <phoneticPr fontId="2"/>
  </si>
  <si>
    <t>施工完了日</t>
    <rPh sb="0" eb="4">
      <t>セコウカンリョウ</t>
    </rPh>
    <rPh sb="4" eb="5">
      <t>ビ</t>
    </rPh>
    <phoneticPr fontId="2"/>
  </si>
  <si>
    <t>施工完了日</t>
    <rPh sb="0" eb="5">
      <t>セコウカンリョウビ</t>
    </rPh>
    <phoneticPr fontId="2"/>
  </si>
  <si>
    <t>■通期の週休２日</t>
    <rPh sb="1" eb="3">
      <t>ツウキ</t>
    </rPh>
    <rPh sb="4" eb="6">
      <t>シュウキュウ</t>
    </rPh>
    <rPh sb="7" eb="8">
      <t>ニチ</t>
    </rPh>
    <phoneticPr fontId="2"/>
  </si>
  <si>
    <t>■月単位の週休２日</t>
    <rPh sb="1" eb="4">
      <t>ツキタンイ</t>
    </rPh>
    <rPh sb="5" eb="7">
      <t>シュウキュウ</t>
    </rPh>
    <rPh sb="8" eb="9">
      <t>ニチ</t>
    </rPh>
    <phoneticPr fontId="2"/>
  </si>
  <si>
    <t>■完全週休２日</t>
    <rPh sb="1" eb="5">
      <t>カンゼンシュウキュウ</t>
    </rPh>
    <rPh sb="6" eb="7">
      <t>ニチ</t>
    </rPh>
    <phoneticPr fontId="2"/>
  </si>
  <si>
    <t>9/1～9/18
対象期間：18日
休工：4日
休日取得率：22.2％
対象期間内の土日：4日</t>
    <rPh sb="9" eb="13">
      <t>タイショウキカン</t>
    </rPh>
    <rPh sb="16" eb="17">
      <t>ニチ</t>
    </rPh>
    <rPh sb="18" eb="20">
      <t>キュウコウ</t>
    </rPh>
    <rPh sb="22" eb="23">
      <t>ニチ</t>
    </rPh>
    <rPh sb="24" eb="29">
      <t>キュウジツシュトクリツ</t>
    </rPh>
    <rPh sb="36" eb="40">
      <t>タイショウキカン</t>
    </rPh>
    <rPh sb="40" eb="41">
      <t>ナイ</t>
    </rPh>
    <rPh sb="42" eb="44">
      <t>ドニチ</t>
    </rPh>
    <rPh sb="46" eb="47">
      <t>ニチ</t>
    </rPh>
    <phoneticPr fontId="2"/>
  </si>
  <si>
    <t>達成</t>
    <rPh sb="0" eb="2">
      <t>タッセイ</t>
    </rPh>
    <phoneticPr fontId="2"/>
  </si>
  <si>
    <t>月単位の確認</t>
    <rPh sb="0" eb="3">
      <t>ツキタンイ</t>
    </rPh>
    <rPh sb="4" eb="6">
      <t>カクニン</t>
    </rPh>
    <phoneticPr fontId="2"/>
  </si>
  <si>
    <t>8/31の振替</t>
    <rPh sb="5" eb="7">
      <t>フリカエ</t>
    </rPh>
    <phoneticPr fontId="2"/>
  </si>
  <si>
    <t>達成・未達成</t>
    <rPh sb="0" eb="2">
      <t>タッセイ</t>
    </rPh>
    <rPh sb="3" eb="6">
      <t>ミタッセイ</t>
    </rPh>
    <phoneticPr fontId="2"/>
  </si>
  <si>
    <t>7/11～7/31
対象期間：21日
休工：8日
休日取得率：38.0％</t>
    <rPh sb="10" eb="12">
      <t>タイショウ</t>
    </rPh>
    <rPh sb="12" eb="14">
      <t>キカン</t>
    </rPh>
    <rPh sb="17" eb="18">
      <t>ニチ</t>
    </rPh>
    <rPh sb="19" eb="21">
      <t>キュウコウ</t>
    </rPh>
    <rPh sb="23" eb="24">
      <t>ニチ</t>
    </rPh>
    <rPh sb="25" eb="30">
      <t>キュウジツシュトクリツ</t>
    </rPh>
    <phoneticPr fontId="2"/>
  </si>
  <si>
    <t>8/1～8/31
対象期間：28日
休工：10日
休日取得率：35.7％</t>
    <rPh sb="11" eb="13">
      <t>キカン</t>
    </rPh>
    <phoneticPr fontId="2"/>
  </si>
  <si>
    <t>達成・未達成</t>
    <phoneticPr fontId="2"/>
  </si>
  <si>
    <t>未達成</t>
    <rPh sb="0" eb="3">
      <t>ミタッセイ</t>
    </rPh>
    <phoneticPr fontId="2"/>
  </si>
  <si>
    <t>月単位の週休２日</t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</si>
  <si>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</si>
  <si>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</si>
  <si>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月単位の週休２日</t>
  </si>
  <si>
    <t>令和７年６月１１日～令和７年１０月８日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6" eb="17">
      <t>ガツ</t>
    </rPh>
    <rPh sb="18" eb="1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</si>
</sst>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/&quot;d&quot;&quot;"/>
    <numFmt numFmtId="177" formatCode="0.0%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3" fillId="0" borderId="0" xfId="0" quotePrefix="1" applyFont="1">
      <alignment vertical="center"/>
    </xf>
    <xf numFmtId="0" fontId="3" fillId="6" borderId="0" xfId="0" applyFont="1" applyFill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6" fillId="7" borderId="0" xfId="0" applyFont="1" applyFill="1" applyAlignment="1">
      <alignment horizontal="left" vertical="center"/>
    </xf>
    <xf numFmtId="0" fontId="3" fillId="7" borderId="0" xfId="0" applyFont="1" applyFill="1">
      <alignment vertical="center"/>
    </xf>
    <xf numFmtId="0" fontId="10" fillId="7" borderId="0" xfId="0" applyFont="1" applyFill="1" applyAlignment="1">
      <alignment horizontal="right" vertical="center"/>
    </xf>
    <xf numFmtId="0" fontId="10" fillId="7" borderId="0" xfId="0" applyFont="1" applyFill="1">
      <alignment vertical="center"/>
    </xf>
    <xf numFmtId="0" fontId="3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14" fontId="3" fillId="7" borderId="0" xfId="0" applyNumberFormat="1" applyFont="1" applyFill="1" applyAlignment="1">
      <alignment horizontal="left" vertical="center"/>
    </xf>
    <xf numFmtId="14" fontId="3" fillId="7" borderId="34" xfId="0" applyNumberFormat="1" applyFont="1" applyFill="1" applyBorder="1" applyAlignment="1">
      <alignment horizontal="center" vertical="center"/>
    </xf>
    <xf numFmtId="177" fontId="3" fillId="7" borderId="0" xfId="1" applyNumberFormat="1" applyFont="1" applyFill="1" applyAlignment="1">
      <alignment horizontal="center" vertical="center"/>
    </xf>
    <xf numFmtId="0" fontId="3" fillId="7" borderId="0" xfId="0" quotePrefix="1" applyFont="1" applyFill="1">
      <alignment vertical="center"/>
    </xf>
    <xf numFmtId="9" fontId="3" fillId="7" borderId="0" xfId="1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177" fontId="3" fillId="0" borderId="0" xfId="1" applyNumberFormat="1" applyFont="1" applyFill="1" applyAlignment="1">
      <alignment horizontal="center" vertical="center"/>
    </xf>
    <xf numFmtId="14" fontId="3" fillId="8" borderId="34" xfId="0" applyNumberFormat="1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14" fontId="0" fillId="0" borderId="41" xfId="0" applyNumberFormat="1" applyBorder="1" applyProtection="1">
      <alignment vertical="center"/>
      <protection locked="0"/>
    </xf>
    <xf numFmtId="0" fontId="14" fillId="0" borderId="0" xfId="2">
      <alignment vertical="center"/>
    </xf>
    <xf numFmtId="0" fontId="0" fillId="9" borderId="42" xfId="0" applyFill="1" applyBorder="1" applyProtection="1">
      <alignment vertical="center"/>
      <protection locked="0"/>
    </xf>
    <xf numFmtId="0" fontId="0" fillId="9" borderId="43" xfId="0" applyFill="1" applyBorder="1" applyProtection="1">
      <alignment vertical="center"/>
      <protection locked="0"/>
    </xf>
    <xf numFmtId="0" fontId="3" fillId="10" borderId="1" xfId="0" applyFont="1" applyFill="1" applyBorder="1" applyAlignment="1">
      <alignment horizontal="center" vertical="center"/>
    </xf>
    <xf numFmtId="56" fontId="3" fillId="0" borderId="3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0" fillId="0" borderId="45" xfId="0" applyNumberFormat="1" applyBorder="1" applyProtection="1">
      <alignment vertical="center"/>
      <protection locked="0"/>
    </xf>
    <xf numFmtId="0" fontId="0" fillId="0" borderId="44" xfId="0" applyBorder="1" applyProtection="1">
      <alignment vertical="center"/>
      <protection locked="0"/>
    </xf>
    <xf numFmtId="0" fontId="3" fillId="0" borderId="1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7" borderId="36" xfId="0" applyFont="1" applyFill="1" applyBorder="1" applyAlignment="1">
      <alignment horizontal="left" vertical="center"/>
    </xf>
    <xf numFmtId="14" fontId="3" fillId="7" borderId="50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7" borderId="7" xfId="0" quotePrefix="1" applyFont="1" applyFill="1" applyBorder="1" applyAlignment="1">
      <alignment horizontal="center" vertical="center"/>
    </xf>
    <xf numFmtId="0" fontId="9" fillId="7" borderId="8" xfId="0" quotePrefix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8" borderId="49" xfId="0" applyFont="1" applyFill="1" applyBorder="1" applyAlignment="1">
      <alignment horizontal="center" vertical="center"/>
    </xf>
    <xf numFmtId="0" fontId="8" fillId="8" borderId="46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3" fillId="7" borderId="6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5" xfId="0" applyFont="1" applyBorder="1" applyAlignment="1">
      <alignment vertical="center" wrapText="1"/>
    </xf>
    <xf numFmtId="0" fontId="13" fillId="0" borderId="4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41"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yyyy/m/d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8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CC99"/>
      <color rgb="FFFFFFCC"/>
      <color rgb="FFFFCCCC"/>
      <color rgb="FFFFCCFF"/>
      <color rgb="FFFF9999"/>
      <color rgb="FFFF9966"/>
      <color rgb="FFFFCC66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452433</xdr:colOff>
      <xdr:row>40</xdr:row>
      <xdr:rowOff>200025</xdr:rowOff>
    </xdr:from>
    <xdr:to>
      <xdr:col>18</xdr:col>
      <xdr:colOff>481007</xdr:colOff>
      <xdr:row>42</xdr:row>
      <xdr:rowOff>200025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4D59FB80-2BF0-8A91-3B55-61C841B6BFC2}"/>
            </a:ext>
          </a:extLst>
        </xdr:cNvPr>
        <xdr:cNvSpPr/>
      </xdr:nvSpPr>
      <xdr:spPr>
        <a:xfrm>
          <a:off x="11244258" y="11287125"/>
          <a:ext cx="2085974" cy="571500"/>
        </a:xfrm>
        <a:prstGeom prst="wedgeRectCallout">
          <a:avLst>
            <a:gd name="adj1" fmla="val -61387"/>
            <a:gd name="adj2" fmla="val 569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・祝日が休工ではない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・同一週の振替休工がない</a:t>
          </a:r>
        </a:p>
      </xdr:txBody>
    </xdr:sp>
    <xdr:clientData/>
  </xdr:twoCellAnchor>
  <xdr:twoCellAnchor>
    <xdr:from>
      <xdr:col>15</xdr:col>
      <xdr:colOff>433382</xdr:colOff>
      <xdr:row>34</xdr:row>
      <xdr:rowOff>223838</xdr:rowOff>
    </xdr:from>
    <xdr:to>
      <xdr:col>18</xdr:col>
      <xdr:colOff>461956</xdr:colOff>
      <xdr:row>36</xdr:row>
      <xdr:rowOff>264986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B6D2E32-C3B0-4C57-B599-C727C34AF13C}"/>
            </a:ext>
          </a:extLst>
        </xdr:cNvPr>
        <xdr:cNvSpPr/>
      </xdr:nvSpPr>
      <xdr:spPr>
        <a:xfrm>
          <a:off x="11225207" y="9501188"/>
          <a:ext cx="2085974" cy="612648"/>
        </a:xfrm>
        <a:prstGeom prst="wedgeRectCallout">
          <a:avLst>
            <a:gd name="adj1" fmla="val -63214"/>
            <a:gd name="adj2" fmla="val 108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・日曜日が休工ではない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・同一週の振替休工がない</a:t>
          </a:r>
        </a:p>
      </xdr:txBody>
    </xdr:sp>
    <xdr:clientData/>
  </xdr:twoCellAnchor>
  <xdr:twoCellAnchor>
    <xdr:from>
      <xdr:col>15</xdr:col>
      <xdr:colOff>438149</xdr:colOff>
      <xdr:row>16</xdr:row>
      <xdr:rowOff>119063</xdr:rowOff>
    </xdr:from>
    <xdr:to>
      <xdr:col>18</xdr:col>
      <xdr:colOff>466723</xdr:colOff>
      <xdr:row>18</xdr:row>
      <xdr:rowOff>160211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51D8C7A-39E3-433C-8D21-2E7C8DCD0024}"/>
            </a:ext>
          </a:extLst>
        </xdr:cNvPr>
        <xdr:cNvSpPr/>
      </xdr:nvSpPr>
      <xdr:spPr>
        <a:xfrm>
          <a:off x="11229974" y="3967163"/>
          <a:ext cx="2085974" cy="612648"/>
        </a:xfrm>
        <a:prstGeom prst="wedgeRectCallout">
          <a:avLst>
            <a:gd name="adj1" fmla="val -62300"/>
            <a:gd name="adj2" fmla="val 342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・祝日が休工ではない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・同一週で振替休工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452437</xdr:colOff>
      <xdr:row>19</xdr:row>
      <xdr:rowOff>176212</xdr:rowOff>
    </xdr:from>
    <xdr:to>
      <xdr:col>18</xdr:col>
      <xdr:colOff>481011</xdr:colOff>
      <xdr:row>21</xdr:row>
      <xdr:rowOff>217360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6F18336-B75A-443E-9B90-F44CD69BA988}"/>
            </a:ext>
          </a:extLst>
        </xdr:cNvPr>
        <xdr:cNvSpPr/>
      </xdr:nvSpPr>
      <xdr:spPr>
        <a:xfrm>
          <a:off x="11244262" y="4929187"/>
          <a:ext cx="2085974" cy="612648"/>
        </a:xfrm>
        <a:prstGeom prst="wedgeRectCallout">
          <a:avLst>
            <a:gd name="adj1" fmla="val -62757"/>
            <a:gd name="adj2" fmla="val 264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・土曜日が休工ではない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・同一週で振替休工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414331</xdr:colOff>
      <xdr:row>31</xdr:row>
      <xdr:rowOff>166687</xdr:rowOff>
    </xdr:from>
    <xdr:to>
      <xdr:col>18</xdr:col>
      <xdr:colOff>442905</xdr:colOff>
      <xdr:row>33</xdr:row>
      <xdr:rowOff>207835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BD4AEC87-1A6F-4C5D-B352-A766438A73FB}"/>
            </a:ext>
          </a:extLst>
        </xdr:cNvPr>
        <xdr:cNvSpPr/>
      </xdr:nvSpPr>
      <xdr:spPr>
        <a:xfrm>
          <a:off x="11206156" y="8539162"/>
          <a:ext cx="2085974" cy="612648"/>
        </a:xfrm>
        <a:prstGeom prst="wedgeRectCallout">
          <a:avLst>
            <a:gd name="adj1" fmla="val -64583"/>
            <a:gd name="adj2" fmla="val 575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・日曜日が休工ではない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・同一週で振替休工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285749</xdr:colOff>
      <xdr:row>10</xdr:row>
      <xdr:rowOff>142875</xdr:rowOff>
    </xdr:from>
    <xdr:to>
      <xdr:col>18</xdr:col>
      <xdr:colOff>381000</xdr:colOff>
      <xdr:row>12</xdr:row>
      <xdr:rowOff>184023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184E9DCC-1BF3-4992-BDC5-B1C59E20985C}"/>
            </a:ext>
          </a:extLst>
        </xdr:cNvPr>
        <xdr:cNvSpPr/>
      </xdr:nvSpPr>
      <xdr:spPr>
        <a:xfrm>
          <a:off x="11077574" y="2181225"/>
          <a:ext cx="2152651" cy="612648"/>
        </a:xfrm>
        <a:prstGeom prst="wedgeRectCallout">
          <a:avLst>
            <a:gd name="adj1" fmla="val -59832"/>
            <a:gd name="adj2" fmla="val 730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・非対象期間で日曜日が欠ける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・同一週の土曜日が休工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33336</xdr:colOff>
      <xdr:row>4</xdr:row>
      <xdr:rowOff>123821</xdr:rowOff>
    </xdr:from>
    <xdr:to>
      <xdr:col>18</xdr:col>
      <xdr:colOff>561975</xdr:colOff>
      <xdr:row>6</xdr:row>
      <xdr:rowOff>123821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79D8FEFA-595B-A2FC-74FA-D17FB03DEEDC}"/>
            </a:ext>
          </a:extLst>
        </xdr:cNvPr>
        <xdr:cNvSpPr/>
      </xdr:nvSpPr>
      <xdr:spPr>
        <a:xfrm>
          <a:off x="10825161" y="1000121"/>
          <a:ext cx="2586039" cy="3619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☟完全週休２日のポイント</a:t>
          </a:r>
        </a:p>
      </xdr:txBody>
    </xdr:sp>
    <xdr:clientData/>
  </xdr:twoCellAnchor>
  <xdr:twoCellAnchor>
    <xdr:from>
      <xdr:col>15</xdr:col>
      <xdr:colOff>271462</xdr:colOff>
      <xdr:row>7</xdr:row>
      <xdr:rowOff>33337</xdr:rowOff>
    </xdr:from>
    <xdr:to>
      <xdr:col>18</xdr:col>
      <xdr:colOff>395287</xdr:colOff>
      <xdr:row>9</xdr:row>
      <xdr:rowOff>309563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BA92FA84-F579-4494-8ADB-DE6CBE85628F}"/>
            </a:ext>
          </a:extLst>
        </xdr:cNvPr>
        <xdr:cNvSpPr/>
      </xdr:nvSpPr>
      <xdr:spPr>
        <a:xfrm>
          <a:off x="11063287" y="1452562"/>
          <a:ext cx="2181225" cy="561976"/>
        </a:xfrm>
        <a:prstGeom prst="wedgeRectCallout">
          <a:avLst>
            <a:gd name="adj1" fmla="val -62527"/>
            <a:gd name="adj2" fmla="val -3405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・施工計画書に添付時は”計画”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・毎月の提出時は”実施”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700082</xdr:colOff>
      <xdr:row>47</xdr:row>
      <xdr:rowOff>285749</xdr:rowOff>
    </xdr:from>
    <xdr:to>
      <xdr:col>16</xdr:col>
      <xdr:colOff>214312</xdr:colOff>
      <xdr:row>50</xdr:row>
      <xdr:rowOff>95249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08FA62A7-02E2-4AFA-86D7-D700D02338D3}"/>
            </a:ext>
          </a:extLst>
        </xdr:cNvPr>
        <xdr:cNvSpPr/>
      </xdr:nvSpPr>
      <xdr:spPr>
        <a:xfrm>
          <a:off x="6453182" y="13387387"/>
          <a:ext cx="5238755" cy="571500"/>
        </a:xfrm>
        <a:prstGeom prst="wedgeRectCallout">
          <a:avLst>
            <a:gd name="adj1" fmla="val -61387"/>
            <a:gd name="adj2" fmla="val 569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・完全週休２日取得率が１００％未満で未達成の場合、月単位の週休２日の達成が確認できれば、月単位の週休２日として評価する。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171454</xdr:colOff>
      <xdr:row>4</xdr:row>
      <xdr:rowOff>128587</xdr:rowOff>
    </xdr:from>
    <xdr:to>
      <xdr:col>17</xdr:col>
      <xdr:colOff>519118</xdr:colOff>
      <xdr:row>6</xdr:row>
      <xdr:rowOff>128587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D9813A5-3860-4A4F-9CFB-6A9EE88CA4DF}"/>
            </a:ext>
          </a:extLst>
        </xdr:cNvPr>
        <xdr:cNvSpPr/>
      </xdr:nvSpPr>
      <xdr:spPr>
        <a:xfrm>
          <a:off x="10329867" y="1004887"/>
          <a:ext cx="2586039" cy="3619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☟月単位の週休２日のポイント</a:t>
          </a:r>
        </a:p>
      </xdr:txBody>
    </xdr:sp>
    <xdr:clientData/>
  </xdr:twoCellAnchor>
  <xdr:twoCellAnchor>
    <xdr:from>
      <xdr:col>13</xdr:col>
      <xdr:colOff>481013</xdr:colOff>
      <xdr:row>18</xdr:row>
      <xdr:rowOff>147639</xdr:rowOff>
    </xdr:from>
    <xdr:to>
      <xdr:col>17</xdr:col>
      <xdr:colOff>328612</xdr:colOff>
      <xdr:row>20</xdr:row>
      <xdr:rowOff>138115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2D9E491-A7B9-4C25-B14D-0D413CF10ADF}"/>
            </a:ext>
          </a:extLst>
        </xdr:cNvPr>
        <xdr:cNvSpPr/>
      </xdr:nvSpPr>
      <xdr:spPr>
        <a:xfrm>
          <a:off x="10639426" y="4567239"/>
          <a:ext cx="2085974" cy="561976"/>
        </a:xfrm>
        <a:prstGeom prst="wedgeRectCallout">
          <a:avLst>
            <a:gd name="adj1" fmla="val -60244"/>
            <a:gd name="adj2" fmla="val 2781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・暦上の月の最終日を含む週の備考に休日取得率を記載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566738</xdr:colOff>
      <xdr:row>39</xdr:row>
      <xdr:rowOff>128588</xdr:rowOff>
    </xdr:from>
    <xdr:to>
      <xdr:col>17</xdr:col>
      <xdr:colOff>414337</xdr:colOff>
      <xdr:row>43</xdr:row>
      <xdr:rowOff>214314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588A3430-64E6-47A7-9079-3C91FFBE7146}"/>
            </a:ext>
          </a:extLst>
        </xdr:cNvPr>
        <xdr:cNvSpPr/>
      </xdr:nvSpPr>
      <xdr:spPr>
        <a:xfrm>
          <a:off x="10725151" y="10882313"/>
          <a:ext cx="2085974" cy="1323976"/>
        </a:xfrm>
        <a:prstGeom prst="wedgeRectCallout">
          <a:avLst>
            <a:gd name="adj1" fmla="val -57961"/>
            <a:gd name="adj2" fmla="val 540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・休日取得率が</a:t>
          </a:r>
          <a:r>
            <a:rPr kumimoji="1" lang="en-US" altLang="ja-JP" sz="1100">
              <a:solidFill>
                <a:sysClr val="windowText" lastClr="000000"/>
              </a:solidFill>
            </a:rPr>
            <a:t>28.5</a:t>
          </a:r>
          <a:r>
            <a:rPr kumimoji="1" lang="ja-JP" altLang="en-US" sz="1100">
              <a:solidFill>
                <a:sysClr val="windowText" lastClr="000000"/>
              </a:solidFill>
            </a:rPr>
            <a:t>％未満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・対象期間内の土日の休工で　　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</a:rPr>
            <a:t>28.5</a:t>
          </a:r>
          <a:r>
            <a:rPr kumimoji="1" lang="ja-JP" altLang="en-US" sz="1100">
              <a:solidFill>
                <a:sysClr val="windowText" lastClr="000000"/>
              </a:solidFill>
            </a:rPr>
            <a:t>％に満たないため、対象期間内の土日の合計日数以上を休工で達成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471488</xdr:colOff>
      <xdr:row>20</xdr:row>
      <xdr:rowOff>242887</xdr:rowOff>
    </xdr:from>
    <xdr:to>
      <xdr:col>17</xdr:col>
      <xdr:colOff>319087</xdr:colOff>
      <xdr:row>23</xdr:row>
      <xdr:rowOff>238125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9938ECA7-C7B9-4099-9817-564BE4E62BA6}"/>
            </a:ext>
          </a:extLst>
        </xdr:cNvPr>
        <xdr:cNvSpPr/>
      </xdr:nvSpPr>
      <xdr:spPr>
        <a:xfrm>
          <a:off x="10629901" y="5233987"/>
          <a:ext cx="2085974" cy="900113"/>
        </a:xfrm>
        <a:prstGeom prst="wedgeRectCallout">
          <a:avLst>
            <a:gd name="adj1" fmla="val -61157"/>
            <a:gd name="adj2" fmla="val -4337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・休日取得率が</a:t>
          </a:r>
          <a:r>
            <a:rPr kumimoji="1" lang="en-US" altLang="ja-JP" sz="1100">
              <a:solidFill>
                <a:sysClr val="windowText" lastClr="000000"/>
              </a:solidFill>
            </a:rPr>
            <a:t>28.5</a:t>
          </a:r>
          <a:r>
            <a:rPr kumimoji="1" lang="ja-JP" altLang="en-US" sz="1100">
              <a:solidFill>
                <a:sysClr val="windowText" lastClr="000000"/>
              </a:solidFill>
            </a:rPr>
            <a:t>％以上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・休日取得率は少数第２位を切捨て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557213</xdr:colOff>
      <xdr:row>34</xdr:row>
      <xdr:rowOff>85724</xdr:rowOff>
    </xdr:from>
    <xdr:to>
      <xdr:col>17</xdr:col>
      <xdr:colOff>404812</xdr:colOff>
      <xdr:row>37</xdr:row>
      <xdr:rowOff>19050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CF6EBBD3-335C-4B9B-9236-7947B71B6232}"/>
            </a:ext>
          </a:extLst>
        </xdr:cNvPr>
        <xdr:cNvSpPr/>
      </xdr:nvSpPr>
      <xdr:spPr>
        <a:xfrm>
          <a:off x="10715626" y="9363074"/>
          <a:ext cx="2085974" cy="838201"/>
        </a:xfrm>
        <a:prstGeom prst="wedgeRectCallout">
          <a:avLst>
            <a:gd name="adj1" fmla="val -63897"/>
            <a:gd name="adj2" fmla="val 103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・休日取得率が</a:t>
          </a:r>
          <a:r>
            <a:rPr kumimoji="1" lang="en-US" altLang="ja-JP" sz="1100">
              <a:solidFill>
                <a:sysClr val="windowText" lastClr="000000"/>
              </a:solidFill>
            </a:rPr>
            <a:t>28.5</a:t>
          </a:r>
          <a:r>
            <a:rPr kumimoji="1" lang="ja-JP" altLang="en-US" sz="1100">
              <a:solidFill>
                <a:sysClr val="windowText" lastClr="000000"/>
              </a:solidFill>
            </a:rPr>
            <a:t>％以上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休日取得率は少数第２位を切捨て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438149</xdr:colOff>
      <xdr:row>7</xdr:row>
      <xdr:rowOff>28577</xdr:rowOff>
    </xdr:from>
    <xdr:to>
      <xdr:col>17</xdr:col>
      <xdr:colOff>380999</xdr:colOff>
      <xdr:row>9</xdr:row>
      <xdr:rowOff>304803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CEDB3A6C-A62E-4F3F-831E-56A9B971E4A7}"/>
            </a:ext>
          </a:extLst>
        </xdr:cNvPr>
        <xdr:cNvSpPr/>
      </xdr:nvSpPr>
      <xdr:spPr>
        <a:xfrm>
          <a:off x="10596562" y="1447802"/>
          <a:ext cx="2181225" cy="561976"/>
        </a:xfrm>
        <a:prstGeom prst="wedgeRectCallout">
          <a:avLst>
            <a:gd name="adj1" fmla="val -62527"/>
            <a:gd name="adj2" fmla="val -3405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・施工計画書に添付時は”計画”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・毎月の提出時は”実施”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D8E00C-6424-4A77-BB01-A2BE91B725CD}" name="テーブル2" displayName="テーブル2" ref="B1:C59" totalsRowShown="0" headerRowDxfId="40" headerRowBorderDxfId="39" tableBorderDxfId="38" totalsRowBorderDxfId="37">
  <autoFilter ref="B1:C59" xr:uid="{FB5BB9D8-6E76-47BE-BA1E-B0604701B237}"/>
  <tableColumns count="2">
    <tableColumn id="1" xr3:uid="{D8DC8EEA-B0BE-45DD-AEEA-B9523DF3399A}" name="国民の祝日・休日月日" dataDxfId="36"/>
    <tableColumn id="2" xr3:uid="{B8444DEA-0C85-47E4-9F9D-5225506B0D33}" name="国民の祝日・休日名称" dataDxfId="35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8.cao.go.jp/chosei/shukujitsu/gaiyo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9A7E0-08F9-4CC8-8726-B33006E2D513}">
  <sheetPr>
    <tabColor rgb="FF92D050"/>
    <pageSetUpPr fitToPage="1"/>
  </sheetPr>
  <dimension ref="B1:P179"/>
  <sheetViews>
    <sheetView view="pageBreakPreview" zoomScaleNormal="100" zoomScaleSheetLayoutView="100" workbookViewId="0">
      <pane xSplit="1" ySplit="11" topLeftCell="B12" activePane="bottomRight" state="frozen"/>
      <selection activeCell="E24" sqref="E24"/>
      <selection pane="topRight" activeCell="E24" sqref="E24"/>
      <selection pane="bottomLeft" activeCell="E24" sqref="E24"/>
      <selection pane="bottomRight" activeCell="I4" sqref="I4:K4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4" width="10.25" style="7" customWidth="1"/>
    <col min="15" max="15" width="2.375" style="7" customWidth="1"/>
    <col min="16" max="16384" width="9" style="7"/>
  </cols>
  <sheetData>
    <row r="1" spans="2:16" x14ac:dyDescent="0.4">
      <c r="B1" s="8" t="s">
        <v>37</v>
      </c>
    </row>
    <row r="2" spans="2:16" ht="26.25" customHeight="1" x14ac:dyDescent="0.4">
      <c r="B2" s="69" t="s">
        <v>39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2:16" ht="14.25" customHeight="1" x14ac:dyDescent="0.4">
      <c r="B3" s="9"/>
    </row>
    <row r="4" spans="2:16" ht="14.25" customHeight="1" x14ac:dyDescent="0.4">
      <c r="B4" s="14" t="s">
        <v>19</v>
      </c>
      <c r="C4" s="91" t="s">
        <v>23</v>
      </c>
      <c r="D4" s="91"/>
      <c r="E4" s="91"/>
      <c r="F4" s="91"/>
      <c r="G4" s="91"/>
      <c r="H4" s="14" t="s">
        <v>29</v>
      </c>
      <c r="I4" s="91" t="s">
        <v>38</v>
      </c>
      <c r="J4" s="91"/>
      <c r="K4" s="91"/>
      <c r="N4" s="55" t="s">
        <v>65</v>
      </c>
      <c r="P4" s="7" t="s">
        <v>38</v>
      </c>
    </row>
    <row r="5" spans="2:16" ht="14.25" customHeight="1" x14ac:dyDescent="0.4">
      <c r="B5" s="14" t="s">
        <v>28</v>
      </c>
      <c r="C5" s="92" t="s">
        <v>34</v>
      </c>
      <c r="D5" s="92"/>
      <c r="E5" s="92"/>
      <c r="F5" s="92"/>
      <c r="G5" s="92"/>
      <c r="H5" s="15"/>
    </row>
    <row r="6" spans="2:16" ht="14.25" customHeight="1" x14ac:dyDescent="0.4">
      <c r="B6" s="14" t="s">
        <v>20</v>
      </c>
      <c r="C6" s="91" t="s">
        <v>22</v>
      </c>
      <c r="D6" s="91"/>
      <c r="E6" s="91"/>
      <c r="F6" s="91"/>
      <c r="G6" s="91"/>
      <c r="H6" s="14" t="s">
        <v>21</v>
      </c>
      <c r="I6" s="91" t="s">
        <v>36</v>
      </c>
      <c r="J6" s="91"/>
      <c r="K6" s="91"/>
    </row>
    <row r="7" spans="2:16" ht="14.25" customHeight="1" thickBot="1" x14ac:dyDescent="0.45">
      <c r="B7" s="14"/>
      <c r="C7" s="6"/>
      <c r="D7" s="6"/>
      <c r="E7" s="6"/>
      <c r="F7" s="6"/>
      <c r="G7" s="6"/>
      <c r="H7" s="14"/>
      <c r="I7" s="6"/>
      <c r="J7" s="6"/>
      <c r="K7" s="6"/>
    </row>
    <row r="8" spans="2:16" ht="14.25" customHeight="1" thickBot="1" x14ac:dyDescent="0.45">
      <c r="E8" s="30"/>
      <c r="F8" s="6"/>
      <c r="G8" s="6"/>
      <c r="H8" s="14"/>
      <c r="I8" s="6"/>
      <c r="J8" s="6"/>
      <c r="K8" s="6"/>
      <c r="M8" s="14" t="s">
        <v>32</v>
      </c>
      <c r="N8" s="48">
        <v>45748</v>
      </c>
      <c r="O8" s="33">
        <f>WEEKDAY($N$8)</f>
        <v>3</v>
      </c>
    </row>
    <row r="9" spans="2:16" ht="11.25" customHeight="1" x14ac:dyDescent="0.4">
      <c r="B9" s="70"/>
      <c r="C9" s="73" t="s">
        <v>0</v>
      </c>
      <c r="D9" s="76" t="s">
        <v>1</v>
      </c>
      <c r="E9" s="76" t="s">
        <v>2</v>
      </c>
      <c r="F9" s="76" t="s">
        <v>3</v>
      </c>
      <c r="G9" s="76" t="s">
        <v>4</v>
      </c>
      <c r="H9" s="76" t="s">
        <v>5</v>
      </c>
      <c r="I9" s="79" t="s">
        <v>6</v>
      </c>
      <c r="J9" s="82" t="s">
        <v>8</v>
      </c>
      <c r="K9" s="85" t="s">
        <v>85</v>
      </c>
      <c r="L9" s="86"/>
      <c r="M9" s="86"/>
      <c r="N9" s="87"/>
      <c r="P9" s="7" t="s">
        <v>85</v>
      </c>
    </row>
    <row r="10" spans="2:16" ht="11.25" customHeight="1" x14ac:dyDescent="0.4">
      <c r="B10" s="71"/>
      <c r="C10" s="74"/>
      <c r="D10" s="77"/>
      <c r="E10" s="77"/>
      <c r="F10" s="77"/>
      <c r="G10" s="77"/>
      <c r="H10" s="77"/>
      <c r="I10" s="80"/>
      <c r="J10" s="83"/>
      <c r="K10" s="88" t="s">
        <v>35</v>
      </c>
      <c r="L10" s="89"/>
      <c r="M10" s="89" t="s">
        <v>17</v>
      </c>
      <c r="N10" s="90"/>
      <c r="P10" s="7" t="s">
        <v>86</v>
      </c>
    </row>
    <row r="11" spans="2:16" s="8" customFormat="1" ht="26.25" customHeight="1" thickBot="1" x14ac:dyDescent="0.45">
      <c r="B11" s="72"/>
      <c r="C11" s="75"/>
      <c r="D11" s="78"/>
      <c r="E11" s="78"/>
      <c r="F11" s="78"/>
      <c r="G11" s="78"/>
      <c r="H11" s="78"/>
      <c r="I11" s="81"/>
      <c r="J11" s="84"/>
      <c r="K11" s="19" t="s">
        <v>10</v>
      </c>
      <c r="L11" s="20" t="s">
        <v>11</v>
      </c>
      <c r="M11" s="20" t="s">
        <v>13</v>
      </c>
      <c r="N11" s="21" t="s">
        <v>66</v>
      </c>
    </row>
    <row r="12" spans="2:16" s="8" customFormat="1" ht="18.75" customHeight="1" x14ac:dyDescent="0.4">
      <c r="B12" s="22" t="s">
        <v>7</v>
      </c>
      <c r="C12" s="31">
        <f>$N$8-($O$8-1)</f>
        <v>45746</v>
      </c>
      <c r="D12" s="31">
        <f>C12+1</f>
        <v>45747</v>
      </c>
      <c r="E12" s="31">
        <f t="shared" ref="E12:I12" si="0">D12+1</f>
        <v>45748</v>
      </c>
      <c r="F12" s="31">
        <f t="shared" si="0"/>
        <v>45749</v>
      </c>
      <c r="G12" s="31">
        <f t="shared" si="0"/>
        <v>45750</v>
      </c>
      <c r="H12" s="31">
        <f t="shared" si="0"/>
        <v>45751</v>
      </c>
      <c r="I12" s="31">
        <f t="shared" si="0"/>
        <v>45752</v>
      </c>
      <c r="J12" s="93"/>
      <c r="K12" s="95">
        <f>COUNTIF(C13:I13,"&lt;&gt;対象外")</f>
        <v>7</v>
      </c>
      <c r="L12" s="98">
        <f>COUNTIF(C13:I13,"*休工*")</f>
        <v>0</v>
      </c>
      <c r="M12" s="101"/>
      <c r="N12" s="104"/>
    </row>
    <row r="13" spans="2:16" s="8" customFormat="1" ht="26.25" customHeight="1" x14ac:dyDescent="0.4">
      <c r="B13" s="17" t="s">
        <v>33</v>
      </c>
      <c r="C13" s="10"/>
      <c r="D13" s="10"/>
      <c r="E13" s="10"/>
      <c r="F13" s="10"/>
      <c r="G13" s="10"/>
      <c r="H13" s="10"/>
      <c r="I13" s="10"/>
      <c r="J13" s="94"/>
      <c r="K13" s="96"/>
      <c r="L13" s="99"/>
      <c r="M13" s="102"/>
      <c r="N13" s="105"/>
    </row>
    <row r="14" spans="2:16" s="8" customFormat="1" ht="26.25" customHeight="1" thickBot="1" x14ac:dyDescent="0.45">
      <c r="B14" s="25" t="s">
        <v>8</v>
      </c>
      <c r="C14" s="23"/>
      <c r="D14" s="23"/>
      <c r="E14" s="23"/>
      <c r="F14" s="23"/>
      <c r="G14" s="23"/>
      <c r="H14" s="23"/>
      <c r="I14" s="23"/>
      <c r="J14" s="94"/>
      <c r="K14" s="97"/>
      <c r="L14" s="100"/>
      <c r="M14" s="103"/>
      <c r="N14" s="106"/>
    </row>
    <row r="15" spans="2:16" s="8" customFormat="1" ht="18.75" customHeight="1" x14ac:dyDescent="0.4">
      <c r="B15" s="29" t="s">
        <v>31</v>
      </c>
      <c r="C15" s="32">
        <f>I12+1</f>
        <v>45753</v>
      </c>
      <c r="D15" s="32">
        <f>C15+1</f>
        <v>45754</v>
      </c>
      <c r="E15" s="32">
        <f t="shared" ref="E15:I15" si="1">D15+1</f>
        <v>45755</v>
      </c>
      <c r="F15" s="32">
        <f t="shared" si="1"/>
        <v>45756</v>
      </c>
      <c r="G15" s="32">
        <f t="shared" si="1"/>
        <v>45757</v>
      </c>
      <c r="H15" s="32">
        <f t="shared" si="1"/>
        <v>45758</v>
      </c>
      <c r="I15" s="32">
        <f t="shared" si="1"/>
        <v>45759</v>
      </c>
      <c r="J15" s="107"/>
      <c r="K15" s="95">
        <f>COUNTIF(C16:I16,"&lt;&gt;対象外")</f>
        <v>7</v>
      </c>
      <c r="L15" s="98">
        <f>COUNTIF(C16:I16,"*休工*")</f>
        <v>0</v>
      </c>
      <c r="M15" s="101"/>
      <c r="N15" s="104"/>
    </row>
    <row r="16" spans="2:16" s="8" customFormat="1" ht="26.25" customHeight="1" x14ac:dyDescent="0.4">
      <c r="B16" s="17" t="s">
        <v>33</v>
      </c>
      <c r="C16" s="10"/>
      <c r="D16" s="10"/>
      <c r="E16" s="10"/>
      <c r="F16" s="10"/>
      <c r="G16" s="10"/>
      <c r="H16" s="10"/>
      <c r="I16" s="10"/>
      <c r="J16" s="108"/>
      <c r="K16" s="96"/>
      <c r="L16" s="99"/>
      <c r="M16" s="102"/>
      <c r="N16" s="105"/>
    </row>
    <row r="17" spans="2:14" s="8" customFormat="1" ht="26.25" customHeight="1" thickBot="1" x14ac:dyDescent="0.45">
      <c r="B17" s="26" t="s">
        <v>8</v>
      </c>
      <c r="C17" s="24"/>
      <c r="D17" s="24"/>
      <c r="E17" s="24"/>
      <c r="F17" s="24"/>
      <c r="G17" s="24"/>
      <c r="H17" s="24"/>
      <c r="I17" s="24"/>
      <c r="J17" s="109"/>
      <c r="K17" s="97"/>
      <c r="L17" s="100"/>
      <c r="M17" s="103"/>
      <c r="N17" s="106"/>
    </row>
    <row r="18" spans="2:14" s="8" customFormat="1" ht="18.75" customHeight="1" x14ac:dyDescent="0.4">
      <c r="B18" s="22" t="s">
        <v>7</v>
      </c>
      <c r="C18" s="31">
        <f>I15+1</f>
        <v>45760</v>
      </c>
      <c r="D18" s="31">
        <f>C18+1</f>
        <v>45761</v>
      </c>
      <c r="E18" s="31">
        <f t="shared" ref="E18:I18" si="2">D18+1</f>
        <v>45762</v>
      </c>
      <c r="F18" s="31">
        <f t="shared" si="2"/>
        <v>45763</v>
      </c>
      <c r="G18" s="31">
        <f t="shared" si="2"/>
        <v>45764</v>
      </c>
      <c r="H18" s="31">
        <f t="shared" si="2"/>
        <v>45765</v>
      </c>
      <c r="I18" s="31">
        <f t="shared" si="2"/>
        <v>45766</v>
      </c>
      <c r="J18" s="104"/>
      <c r="K18" s="95">
        <f t="shared" ref="K18" si="3">COUNTIF(C19:I19,"&lt;&gt;対象外")</f>
        <v>7</v>
      </c>
      <c r="L18" s="98">
        <f>COUNTIF(C19:I19,"*休工*")</f>
        <v>0</v>
      </c>
      <c r="M18" s="101"/>
      <c r="N18" s="104"/>
    </row>
    <row r="19" spans="2:14" s="8" customFormat="1" ht="26.25" customHeight="1" x14ac:dyDescent="0.4">
      <c r="B19" s="17" t="s">
        <v>33</v>
      </c>
      <c r="C19" s="10"/>
      <c r="D19" s="10"/>
      <c r="E19" s="10"/>
      <c r="F19" s="10"/>
      <c r="G19" s="10"/>
      <c r="H19" s="10"/>
      <c r="I19" s="10"/>
      <c r="J19" s="105"/>
      <c r="K19" s="96"/>
      <c r="L19" s="99"/>
      <c r="M19" s="102"/>
      <c r="N19" s="105"/>
    </row>
    <row r="20" spans="2:14" s="8" customFormat="1" ht="26.25" customHeight="1" thickBot="1" x14ac:dyDescent="0.45">
      <c r="B20" s="26" t="s">
        <v>8</v>
      </c>
      <c r="C20" s="24"/>
      <c r="D20" s="24"/>
      <c r="E20" s="24"/>
      <c r="F20" s="24"/>
      <c r="G20" s="24"/>
      <c r="H20" s="24"/>
      <c r="I20" s="24"/>
      <c r="J20" s="106"/>
      <c r="K20" s="97"/>
      <c r="L20" s="100"/>
      <c r="M20" s="103"/>
      <c r="N20" s="106"/>
    </row>
    <row r="21" spans="2:14" s="8" customFormat="1" ht="18.75" customHeight="1" x14ac:dyDescent="0.4">
      <c r="B21" s="29" t="s">
        <v>7</v>
      </c>
      <c r="C21" s="32">
        <f>I18+1</f>
        <v>45767</v>
      </c>
      <c r="D21" s="32">
        <f>C21+1</f>
        <v>45768</v>
      </c>
      <c r="E21" s="32">
        <f t="shared" ref="E21:I21" si="4">D21+1</f>
        <v>45769</v>
      </c>
      <c r="F21" s="32">
        <f t="shared" si="4"/>
        <v>45770</v>
      </c>
      <c r="G21" s="32">
        <f t="shared" si="4"/>
        <v>45771</v>
      </c>
      <c r="H21" s="32">
        <f t="shared" si="4"/>
        <v>45772</v>
      </c>
      <c r="I21" s="32">
        <f t="shared" si="4"/>
        <v>45773</v>
      </c>
      <c r="J21" s="104"/>
      <c r="K21" s="95">
        <f t="shared" ref="K21" si="5">COUNTIF(C22:I22,"&lt;&gt;対象外")</f>
        <v>7</v>
      </c>
      <c r="L21" s="98">
        <f t="shared" ref="L21" si="6">COUNTIF(C22:I22,"*休工*")</f>
        <v>0</v>
      </c>
      <c r="M21" s="101"/>
      <c r="N21" s="104"/>
    </row>
    <row r="22" spans="2:14" s="8" customFormat="1" ht="26.25" customHeight="1" x14ac:dyDescent="0.4">
      <c r="B22" s="17" t="s">
        <v>33</v>
      </c>
      <c r="C22" s="10"/>
      <c r="D22" s="10"/>
      <c r="E22" s="10"/>
      <c r="F22" s="10"/>
      <c r="G22" s="10"/>
      <c r="H22" s="10"/>
      <c r="I22" s="10"/>
      <c r="J22" s="105"/>
      <c r="K22" s="96"/>
      <c r="L22" s="99"/>
      <c r="M22" s="102"/>
      <c r="N22" s="105"/>
    </row>
    <row r="23" spans="2:14" s="8" customFormat="1" ht="26.25" customHeight="1" thickBot="1" x14ac:dyDescent="0.45">
      <c r="B23" s="26" t="s">
        <v>8</v>
      </c>
      <c r="C23" s="24"/>
      <c r="D23" s="24"/>
      <c r="E23" s="24"/>
      <c r="F23" s="24"/>
      <c r="G23" s="24"/>
      <c r="H23" s="24"/>
      <c r="I23" s="24"/>
      <c r="J23" s="106"/>
      <c r="K23" s="97"/>
      <c r="L23" s="100"/>
      <c r="M23" s="103"/>
      <c r="N23" s="106"/>
    </row>
    <row r="24" spans="2:14" s="8" customFormat="1" ht="18.75" customHeight="1" x14ac:dyDescent="0.4">
      <c r="B24" s="22" t="s">
        <v>7</v>
      </c>
      <c r="C24" s="32">
        <f>I21+1</f>
        <v>45774</v>
      </c>
      <c r="D24" s="32">
        <f>C24+1</f>
        <v>45775</v>
      </c>
      <c r="E24" s="32">
        <f t="shared" ref="E24:I24" si="7">D24+1</f>
        <v>45776</v>
      </c>
      <c r="F24" s="32">
        <f t="shared" si="7"/>
        <v>45777</v>
      </c>
      <c r="G24" s="32">
        <f t="shared" si="7"/>
        <v>45778</v>
      </c>
      <c r="H24" s="32">
        <f t="shared" si="7"/>
        <v>45779</v>
      </c>
      <c r="I24" s="32">
        <f t="shared" si="7"/>
        <v>45780</v>
      </c>
      <c r="J24" s="104"/>
      <c r="K24" s="95">
        <f t="shared" ref="K24" si="8">COUNTIF(C25:I25,"&lt;&gt;対象外")</f>
        <v>7</v>
      </c>
      <c r="L24" s="98">
        <f t="shared" ref="L24" si="9">COUNTIF(C25:I25,"*休工*")</f>
        <v>0</v>
      </c>
      <c r="M24" s="101"/>
      <c r="N24" s="104"/>
    </row>
    <row r="25" spans="2:14" s="8" customFormat="1" ht="26.25" customHeight="1" x14ac:dyDescent="0.4">
      <c r="B25" s="17" t="s">
        <v>33</v>
      </c>
      <c r="C25" s="10"/>
      <c r="D25" s="10"/>
      <c r="E25" s="10"/>
      <c r="F25" s="10"/>
      <c r="G25" s="10"/>
      <c r="H25" s="10"/>
      <c r="I25" s="10"/>
      <c r="J25" s="105"/>
      <c r="K25" s="96"/>
      <c r="L25" s="99"/>
      <c r="M25" s="102"/>
      <c r="N25" s="105"/>
    </row>
    <row r="26" spans="2:14" s="8" customFormat="1" ht="26.25" customHeight="1" thickBot="1" x14ac:dyDescent="0.45">
      <c r="B26" s="26" t="s">
        <v>8</v>
      </c>
      <c r="C26" s="24"/>
      <c r="D26" s="24"/>
      <c r="E26" s="24"/>
      <c r="F26" s="24"/>
      <c r="G26" s="24"/>
      <c r="H26" s="24"/>
      <c r="I26" s="24"/>
      <c r="J26" s="106"/>
      <c r="K26" s="97"/>
      <c r="L26" s="100"/>
      <c r="M26" s="103"/>
      <c r="N26" s="106"/>
    </row>
    <row r="27" spans="2:14" s="8" customFormat="1" ht="18.75" customHeight="1" x14ac:dyDescent="0.4">
      <c r="B27" s="29" t="s">
        <v>7</v>
      </c>
      <c r="C27" s="32">
        <f>I24+1</f>
        <v>45781</v>
      </c>
      <c r="D27" s="32">
        <f>C27+1</f>
        <v>45782</v>
      </c>
      <c r="E27" s="32">
        <f t="shared" ref="E27:I27" si="10">D27+1</f>
        <v>45783</v>
      </c>
      <c r="F27" s="32">
        <f t="shared" si="10"/>
        <v>45784</v>
      </c>
      <c r="G27" s="32">
        <f t="shared" si="10"/>
        <v>45785</v>
      </c>
      <c r="H27" s="32">
        <f t="shared" si="10"/>
        <v>45786</v>
      </c>
      <c r="I27" s="32">
        <f t="shared" si="10"/>
        <v>45787</v>
      </c>
      <c r="J27" s="104"/>
      <c r="K27" s="95">
        <f t="shared" ref="K27" si="11">COUNTIF(C28:I28,"&lt;&gt;対象外")</f>
        <v>7</v>
      </c>
      <c r="L27" s="98">
        <f t="shared" ref="L27" si="12">COUNTIF(C28:I28,"*休工*")</f>
        <v>0</v>
      </c>
      <c r="M27" s="101"/>
      <c r="N27" s="104"/>
    </row>
    <row r="28" spans="2:14" s="8" customFormat="1" ht="26.25" customHeight="1" x14ac:dyDescent="0.4">
      <c r="B28" s="17" t="s">
        <v>33</v>
      </c>
      <c r="C28" s="10"/>
      <c r="D28" s="10"/>
      <c r="E28" s="10"/>
      <c r="F28" s="10"/>
      <c r="G28" s="10"/>
      <c r="H28" s="10"/>
      <c r="I28" s="10"/>
      <c r="J28" s="105"/>
      <c r="K28" s="96"/>
      <c r="L28" s="99"/>
      <c r="M28" s="102"/>
      <c r="N28" s="105"/>
    </row>
    <row r="29" spans="2:14" s="8" customFormat="1" ht="26.25" customHeight="1" thickBot="1" x14ac:dyDescent="0.45">
      <c r="B29" s="26" t="s">
        <v>8</v>
      </c>
      <c r="C29" s="24"/>
      <c r="D29" s="24"/>
      <c r="E29" s="24"/>
      <c r="F29" s="24"/>
      <c r="G29" s="24"/>
      <c r="H29" s="24"/>
      <c r="I29" s="24"/>
      <c r="J29" s="106"/>
      <c r="K29" s="97"/>
      <c r="L29" s="100"/>
      <c r="M29" s="103"/>
      <c r="N29" s="106"/>
    </row>
    <row r="30" spans="2:14" s="8" customFormat="1" ht="18.75" customHeight="1" x14ac:dyDescent="0.4">
      <c r="B30" s="29" t="s">
        <v>31</v>
      </c>
      <c r="C30" s="32">
        <f>I27+1</f>
        <v>45788</v>
      </c>
      <c r="D30" s="32">
        <f>C30+1</f>
        <v>45789</v>
      </c>
      <c r="E30" s="32">
        <f t="shared" ref="E30:I30" si="13">D30+1</f>
        <v>45790</v>
      </c>
      <c r="F30" s="32">
        <f t="shared" si="13"/>
        <v>45791</v>
      </c>
      <c r="G30" s="32">
        <f t="shared" si="13"/>
        <v>45792</v>
      </c>
      <c r="H30" s="32">
        <f t="shared" si="13"/>
        <v>45793</v>
      </c>
      <c r="I30" s="32">
        <f t="shared" si="13"/>
        <v>45794</v>
      </c>
      <c r="J30" s="104"/>
      <c r="K30" s="95">
        <f t="shared" ref="K30" si="14">COUNTIF(C31:I31,"&lt;&gt;対象外")</f>
        <v>7</v>
      </c>
      <c r="L30" s="98">
        <f t="shared" ref="L30" si="15">COUNTIF(C31:I31,"*休工*")</f>
        <v>0</v>
      </c>
      <c r="M30" s="101"/>
      <c r="N30" s="104"/>
    </row>
    <row r="31" spans="2:14" s="8" customFormat="1" ht="26.25" customHeight="1" x14ac:dyDescent="0.4">
      <c r="B31" s="17" t="s">
        <v>33</v>
      </c>
      <c r="C31" s="10"/>
      <c r="D31" s="10"/>
      <c r="E31" s="10"/>
      <c r="F31" s="10"/>
      <c r="G31" s="10"/>
      <c r="H31" s="10"/>
      <c r="I31" s="10"/>
      <c r="J31" s="105"/>
      <c r="K31" s="96"/>
      <c r="L31" s="99"/>
      <c r="M31" s="102"/>
      <c r="N31" s="105"/>
    </row>
    <row r="32" spans="2:14" s="8" customFormat="1" ht="26.25" customHeight="1" thickBot="1" x14ac:dyDescent="0.45">
      <c r="B32" s="26" t="s">
        <v>8</v>
      </c>
      <c r="C32" s="24"/>
      <c r="D32" s="24"/>
      <c r="E32" s="24"/>
      <c r="F32" s="24"/>
      <c r="G32" s="24"/>
      <c r="H32" s="24"/>
      <c r="I32" s="24"/>
      <c r="J32" s="106"/>
      <c r="K32" s="97"/>
      <c r="L32" s="100"/>
      <c r="M32" s="103"/>
      <c r="N32" s="106"/>
    </row>
    <row r="33" spans="2:14" s="8" customFormat="1" ht="18.75" customHeight="1" x14ac:dyDescent="0.4">
      <c r="B33" s="22" t="s">
        <v>7</v>
      </c>
      <c r="C33" s="32">
        <f>I30+1</f>
        <v>45795</v>
      </c>
      <c r="D33" s="32">
        <f>C33+1</f>
        <v>45796</v>
      </c>
      <c r="E33" s="32">
        <f t="shared" ref="E33:I33" si="16">D33+1</f>
        <v>45797</v>
      </c>
      <c r="F33" s="32">
        <f t="shared" si="16"/>
        <v>45798</v>
      </c>
      <c r="G33" s="32">
        <f t="shared" si="16"/>
        <v>45799</v>
      </c>
      <c r="H33" s="32">
        <f t="shared" si="16"/>
        <v>45800</v>
      </c>
      <c r="I33" s="32">
        <f t="shared" si="16"/>
        <v>45801</v>
      </c>
      <c r="J33" s="104"/>
      <c r="K33" s="95">
        <f t="shared" ref="K33" si="17">COUNTIF(C34:I34,"&lt;&gt;対象外")</f>
        <v>7</v>
      </c>
      <c r="L33" s="98">
        <f t="shared" ref="L33" si="18">COUNTIF(C34:I34,"*休工*")</f>
        <v>0</v>
      </c>
      <c r="M33" s="101"/>
      <c r="N33" s="104"/>
    </row>
    <row r="34" spans="2:14" s="8" customFormat="1" ht="26.25" customHeight="1" x14ac:dyDescent="0.4">
      <c r="B34" s="17" t="s">
        <v>33</v>
      </c>
      <c r="C34" s="10"/>
      <c r="D34" s="10"/>
      <c r="E34" s="10"/>
      <c r="F34" s="10"/>
      <c r="G34" s="10"/>
      <c r="H34" s="10"/>
      <c r="I34" s="10"/>
      <c r="J34" s="105"/>
      <c r="K34" s="96"/>
      <c r="L34" s="99"/>
      <c r="M34" s="102"/>
      <c r="N34" s="105"/>
    </row>
    <row r="35" spans="2:14" s="8" customFormat="1" ht="26.25" customHeight="1" thickBot="1" x14ac:dyDescent="0.45">
      <c r="B35" s="26" t="s">
        <v>8</v>
      </c>
      <c r="C35" s="24"/>
      <c r="D35" s="24"/>
      <c r="E35" s="24"/>
      <c r="F35" s="24"/>
      <c r="G35" s="24"/>
      <c r="H35" s="24"/>
      <c r="I35" s="24"/>
      <c r="J35" s="106"/>
      <c r="K35" s="97"/>
      <c r="L35" s="100"/>
      <c r="M35" s="103"/>
      <c r="N35" s="106"/>
    </row>
    <row r="36" spans="2:14" s="8" customFormat="1" ht="18.75" customHeight="1" x14ac:dyDescent="0.4">
      <c r="B36" s="29" t="s">
        <v>7</v>
      </c>
      <c r="C36" s="32">
        <f>I33+1</f>
        <v>45802</v>
      </c>
      <c r="D36" s="32">
        <f>C36+1</f>
        <v>45803</v>
      </c>
      <c r="E36" s="32">
        <f t="shared" ref="E36:I36" si="19">D36+1</f>
        <v>45804</v>
      </c>
      <c r="F36" s="32">
        <f t="shared" si="19"/>
        <v>45805</v>
      </c>
      <c r="G36" s="32">
        <f t="shared" si="19"/>
        <v>45806</v>
      </c>
      <c r="H36" s="32">
        <f t="shared" si="19"/>
        <v>45807</v>
      </c>
      <c r="I36" s="32">
        <f t="shared" si="19"/>
        <v>45808</v>
      </c>
      <c r="J36" s="104"/>
      <c r="K36" s="95">
        <f t="shared" ref="K36" si="20">COUNTIF(C37:I37,"&lt;&gt;対象外")</f>
        <v>7</v>
      </c>
      <c r="L36" s="98">
        <f t="shared" ref="L36" si="21">COUNTIF(C37:I37,"*休工*")</f>
        <v>0</v>
      </c>
      <c r="M36" s="101"/>
      <c r="N36" s="104"/>
    </row>
    <row r="37" spans="2:14" s="8" customFormat="1" ht="26.25" customHeight="1" x14ac:dyDescent="0.4">
      <c r="B37" s="17" t="s">
        <v>33</v>
      </c>
      <c r="C37" s="10"/>
      <c r="D37" s="10"/>
      <c r="E37" s="10"/>
      <c r="F37" s="10"/>
      <c r="G37" s="10"/>
      <c r="H37" s="10"/>
      <c r="I37" s="10"/>
      <c r="J37" s="105"/>
      <c r="K37" s="96"/>
      <c r="L37" s="99"/>
      <c r="M37" s="102"/>
      <c r="N37" s="105"/>
    </row>
    <row r="38" spans="2:14" s="8" customFormat="1" ht="26.25" customHeight="1" thickBot="1" x14ac:dyDescent="0.45">
      <c r="B38" s="26" t="s">
        <v>8</v>
      </c>
      <c r="C38" s="24"/>
      <c r="D38" s="24"/>
      <c r="E38" s="24"/>
      <c r="F38" s="24"/>
      <c r="G38" s="24"/>
      <c r="H38" s="24"/>
      <c r="I38" s="24"/>
      <c r="J38" s="106"/>
      <c r="K38" s="97"/>
      <c r="L38" s="100"/>
      <c r="M38" s="103"/>
      <c r="N38" s="106"/>
    </row>
    <row r="39" spans="2:14" s="8" customFormat="1" ht="18.75" customHeight="1" x14ac:dyDescent="0.4">
      <c r="B39" s="22" t="s">
        <v>7</v>
      </c>
      <c r="C39" s="32">
        <f>I36+1</f>
        <v>45809</v>
      </c>
      <c r="D39" s="32">
        <f>C39+1</f>
        <v>45810</v>
      </c>
      <c r="E39" s="32">
        <f t="shared" ref="E39:I39" si="22">D39+1</f>
        <v>45811</v>
      </c>
      <c r="F39" s="32">
        <f t="shared" si="22"/>
        <v>45812</v>
      </c>
      <c r="G39" s="32">
        <f t="shared" si="22"/>
        <v>45813</v>
      </c>
      <c r="H39" s="32">
        <f t="shared" si="22"/>
        <v>45814</v>
      </c>
      <c r="I39" s="32">
        <f t="shared" si="22"/>
        <v>45815</v>
      </c>
      <c r="J39" s="104"/>
      <c r="K39" s="95">
        <f t="shared" ref="K39" si="23">COUNTIF(C40:I40,"&lt;&gt;対象外")</f>
        <v>7</v>
      </c>
      <c r="L39" s="98">
        <f t="shared" ref="L39" si="24">COUNTIF(C40:I40,"*休工*")</f>
        <v>0</v>
      </c>
      <c r="M39" s="101"/>
      <c r="N39" s="104"/>
    </row>
    <row r="40" spans="2:14" s="8" customFormat="1" ht="26.25" customHeight="1" x14ac:dyDescent="0.4">
      <c r="B40" s="17" t="s">
        <v>33</v>
      </c>
      <c r="C40" s="10"/>
      <c r="D40" s="10"/>
      <c r="E40" s="10"/>
      <c r="F40" s="10"/>
      <c r="G40" s="10"/>
      <c r="H40" s="10"/>
      <c r="I40" s="10"/>
      <c r="J40" s="105"/>
      <c r="K40" s="96"/>
      <c r="L40" s="99"/>
      <c r="M40" s="102"/>
      <c r="N40" s="105"/>
    </row>
    <row r="41" spans="2:14" s="8" customFormat="1" ht="26.25" customHeight="1" thickBot="1" x14ac:dyDescent="0.45">
      <c r="B41" s="26" t="s">
        <v>8</v>
      </c>
      <c r="C41" s="24"/>
      <c r="D41" s="24"/>
      <c r="E41" s="24"/>
      <c r="F41" s="24"/>
      <c r="G41" s="24"/>
      <c r="H41" s="24"/>
      <c r="I41" s="24"/>
      <c r="J41" s="106"/>
      <c r="K41" s="97"/>
      <c r="L41" s="100"/>
      <c r="M41" s="103"/>
      <c r="N41" s="106"/>
    </row>
    <row r="42" spans="2:14" s="8" customFormat="1" ht="18.75" customHeight="1" x14ac:dyDescent="0.4">
      <c r="B42" s="29" t="s">
        <v>31</v>
      </c>
      <c r="C42" s="32">
        <f>I39+1</f>
        <v>45816</v>
      </c>
      <c r="D42" s="32">
        <f>C42+1</f>
        <v>45817</v>
      </c>
      <c r="E42" s="32">
        <f t="shared" ref="E42" si="25">D42+1</f>
        <v>45818</v>
      </c>
      <c r="F42" s="32">
        <f t="shared" ref="F42" si="26">E42+1</f>
        <v>45819</v>
      </c>
      <c r="G42" s="32">
        <f t="shared" ref="G42" si="27">F42+1</f>
        <v>45820</v>
      </c>
      <c r="H42" s="32">
        <f t="shared" ref="H42" si="28">G42+1</f>
        <v>45821</v>
      </c>
      <c r="I42" s="32">
        <f t="shared" ref="I42" si="29">H42+1</f>
        <v>45822</v>
      </c>
      <c r="J42" s="107"/>
      <c r="K42" s="95">
        <f>COUNTIF(C43:I43,"&lt;&gt;対象外")</f>
        <v>7</v>
      </c>
      <c r="L42" s="98">
        <f>COUNTIF(C43:I43,"*休工*")</f>
        <v>0</v>
      </c>
      <c r="M42" s="101"/>
      <c r="N42" s="104"/>
    </row>
    <row r="43" spans="2:14" s="8" customFormat="1" ht="26.25" customHeight="1" x14ac:dyDescent="0.4">
      <c r="B43" s="17" t="s">
        <v>33</v>
      </c>
      <c r="C43" s="10"/>
      <c r="D43" s="10"/>
      <c r="E43" s="10"/>
      <c r="F43" s="10"/>
      <c r="G43" s="10"/>
      <c r="H43" s="10"/>
      <c r="I43" s="10"/>
      <c r="J43" s="108"/>
      <c r="K43" s="96"/>
      <c r="L43" s="99"/>
      <c r="M43" s="102"/>
      <c r="N43" s="105"/>
    </row>
    <row r="44" spans="2:14" s="8" customFormat="1" ht="26.25" customHeight="1" thickBot="1" x14ac:dyDescent="0.45">
      <c r="B44" s="26" t="s">
        <v>8</v>
      </c>
      <c r="C44" s="24"/>
      <c r="D44" s="24"/>
      <c r="E44" s="24"/>
      <c r="F44" s="24"/>
      <c r="G44" s="24"/>
      <c r="H44" s="24"/>
      <c r="I44" s="24"/>
      <c r="J44" s="109"/>
      <c r="K44" s="97"/>
      <c r="L44" s="100"/>
      <c r="M44" s="103"/>
      <c r="N44" s="106"/>
    </row>
    <row r="45" spans="2:14" s="8" customFormat="1" ht="18.75" customHeight="1" x14ac:dyDescent="0.4">
      <c r="B45" s="22" t="s">
        <v>7</v>
      </c>
      <c r="C45" s="31">
        <f>I42+1</f>
        <v>45823</v>
      </c>
      <c r="D45" s="31">
        <f>C45+1</f>
        <v>45824</v>
      </c>
      <c r="E45" s="31">
        <f t="shared" ref="E45" si="30">D45+1</f>
        <v>45825</v>
      </c>
      <c r="F45" s="31">
        <f t="shared" ref="F45" si="31">E45+1</f>
        <v>45826</v>
      </c>
      <c r="G45" s="31">
        <f t="shared" ref="G45" si="32">F45+1</f>
        <v>45827</v>
      </c>
      <c r="H45" s="31">
        <f t="shared" ref="H45" si="33">G45+1</f>
        <v>45828</v>
      </c>
      <c r="I45" s="31">
        <f t="shared" ref="I45" si="34">H45+1</f>
        <v>45829</v>
      </c>
      <c r="J45" s="104"/>
      <c r="K45" s="95">
        <f t="shared" ref="K45" si="35">COUNTIF(C46:I46,"&lt;&gt;対象外")</f>
        <v>7</v>
      </c>
      <c r="L45" s="98">
        <f>COUNTIF(C46:I46,"*休工*")</f>
        <v>0</v>
      </c>
      <c r="M45" s="101"/>
      <c r="N45" s="104"/>
    </row>
    <row r="46" spans="2:14" s="8" customFormat="1" ht="26.25" customHeight="1" x14ac:dyDescent="0.4">
      <c r="B46" s="17" t="s">
        <v>33</v>
      </c>
      <c r="C46" s="10"/>
      <c r="D46" s="10"/>
      <c r="E46" s="10"/>
      <c r="F46" s="10"/>
      <c r="G46" s="10"/>
      <c r="H46" s="10"/>
      <c r="I46" s="10"/>
      <c r="J46" s="105"/>
      <c r="K46" s="96"/>
      <c r="L46" s="99"/>
      <c r="M46" s="102"/>
      <c r="N46" s="105"/>
    </row>
    <row r="47" spans="2:14" s="8" customFormat="1" ht="26.25" customHeight="1" thickBot="1" x14ac:dyDescent="0.45">
      <c r="B47" s="26" t="s">
        <v>8</v>
      </c>
      <c r="C47" s="24"/>
      <c r="D47" s="24"/>
      <c r="E47" s="24"/>
      <c r="F47" s="24"/>
      <c r="G47" s="24"/>
      <c r="H47" s="24"/>
      <c r="I47" s="24"/>
      <c r="J47" s="106"/>
      <c r="K47" s="97"/>
      <c r="L47" s="100"/>
      <c r="M47" s="103"/>
      <c r="N47" s="106"/>
    </row>
    <row r="48" spans="2:14" s="8" customFormat="1" ht="18.75" customHeight="1" x14ac:dyDescent="0.4">
      <c r="B48" s="29" t="s">
        <v>7</v>
      </c>
      <c r="C48" s="32">
        <f>I45+1</f>
        <v>45830</v>
      </c>
      <c r="D48" s="32">
        <f>C48+1</f>
        <v>45831</v>
      </c>
      <c r="E48" s="32">
        <f t="shared" ref="E48" si="36">D48+1</f>
        <v>45832</v>
      </c>
      <c r="F48" s="32">
        <f t="shared" ref="F48" si="37">E48+1</f>
        <v>45833</v>
      </c>
      <c r="G48" s="32">
        <f t="shared" ref="G48" si="38">F48+1</f>
        <v>45834</v>
      </c>
      <c r="H48" s="32">
        <f t="shared" ref="H48" si="39">G48+1</f>
        <v>45835</v>
      </c>
      <c r="I48" s="32">
        <f t="shared" ref="I48" si="40">H48+1</f>
        <v>45836</v>
      </c>
      <c r="J48" s="104"/>
      <c r="K48" s="95">
        <f t="shared" ref="K48" si="41">COUNTIF(C49:I49,"&lt;&gt;対象外")</f>
        <v>7</v>
      </c>
      <c r="L48" s="98">
        <f t="shared" ref="L48" si="42">COUNTIF(C49:I49,"*休工*")</f>
        <v>0</v>
      </c>
      <c r="M48" s="101"/>
      <c r="N48" s="104"/>
    </row>
    <row r="49" spans="2:14" s="8" customFormat="1" ht="26.25" customHeight="1" x14ac:dyDescent="0.4">
      <c r="B49" s="17" t="s">
        <v>33</v>
      </c>
      <c r="C49" s="10"/>
      <c r="D49" s="10"/>
      <c r="E49" s="10"/>
      <c r="F49" s="10"/>
      <c r="G49" s="10"/>
      <c r="H49" s="10"/>
      <c r="I49" s="10"/>
      <c r="J49" s="105"/>
      <c r="K49" s="96"/>
      <c r="L49" s="99"/>
      <c r="M49" s="102"/>
      <c r="N49" s="105"/>
    </row>
    <row r="50" spans="2:14" s="8" customFormat="1" ht="26.25" customHeight="1" thickBot="1" x14ac:dyDescent="0.45">
      <c r="B50" s="26" t="s">
        <v>8</v>
      </c>
      <c r="C50" s="24"/>
      <c r="D50" s="24"/>
      <c r="E50" s="24"/>
      <c r="F50" s="24"/>
      <c r="G50" s="24"/>
      <c r="H50" s="24"/>
      <c r="I50" s="24"/>
      <c r="J50" s="106"/>
      <c r="K50" s="97"/>
      <c r="L50" s="100"/>
      <c r="M50" s="103"/>
      <c r="N50" s="106"/>
    </row>
    <row r="51" spans="2:14" s="8" customFormat="1" ht="18.75" customHeight="1" x14ac:dyDescent="0.4">
      <c r="B51" s="22" t="s">
        <v>7</v>
      </c>
      <c r="C51" s="32">
        <f>I48+1</f>
        <v>45837</v>
      </c>
      <c r="D51" s="32">
        <f>C51+1</f>
        <v>45838</v>
      </c>
      <c r="E51" s="32">
        <f t="shared" ref="E51" si="43">D51+1</f>
        <v>45839</v>
      </c>
      <c r="F51" s="32">
        <f t="shared" ref="F51" si="44">E51+1</f>
        <v>45840</v>
      </c>
      <c r="G51" s="32">
        <f t="shared" ref="G51" si="45">F51+1</f>
        <v>45841</v>
      </c>
      <c r="H51" s="32">
        <f t="shared" ref="H51" si="46">G51+1</f>
        <v>45842</v>
      </c>
      <c r="I51" s="32">
        <f t="shared" ref="I51" si="47">H51+1</f>
        <v>45843</v>
      </c>
      <c r="J51" s="104"/>
      <c r="K51" s="95">
        <f t="shared" ref="K51" si="48">COUNTIF(C52:I52,"&lt;&gt;対象外")</f>
        <v>7</v>
      </c>
      <c r="L51" s="98">
        <f t="shared" ref="L51" si="49">COUNTIF(C52:I52,"*休工*")</f>
        <v>0</v>
      </c>
      <c r="M51" s="101"/>
      <c r="N51" s="104"/>
    </row>
    <row r="52" spans="2:14" s="8" customFormat="1" ht="26.25" customHeight="1" x14ac:dyDescent="0.4">
      <c r="B52" s="17" t="s">
        <v>33</v>
      </c>
      <c r="C52" s="10"/>
      <c r="D52" s="10"/>
      <c r="E52" s="10"/>
      <c r="F52" s="10"/>
      <c r="G52" s="10"/>
      <c r="H52" s="10"/>
      <c r="I52" s="10"/>
      <c r="J52" s="105"/>
      <c r="K52" s="96"/>
      <c r="L52" s="99"/>
      <c r="M52" s="102"/>
      <c r="N52" s="105"/>
    </row>
    <row r="53" spans="2:14" s="8" customFormat="1" ht="26.25" customHeight="1" thickBot="1" x14ac:dyDescent="0.45">
      <c r="B53" s="26" t="s">
        <v>8</v>
      </c>
      <c r="C53" s="24"/>
      <c r="D53" s="24"/>
      <c r="E53" s="24"/>
      <c r="F53" s="24"/>
      <c r="G53" s="24"/>
      <c r="H53" s="24"/>
      <c r="I53" s="24"/>
      <c r="J53" s="106"/>
      <c r="K53" s="97"/>
      <c r="L53" s="100"/>
      <c r="M53" s="103"/>
      <c r="N53" s="106"/>
    </row>
    <row r="54" spans="2:14" s="8" customFormat="1" ht="18.75" customHeight="1" x14ac:dyDescent="0.4">
      <c r="B54" s="29" t="s">
        <v>7</v>
      </c>
      <c r="C54" s="32">
        <f>I51+1</f>
        <v>45844</v>
      </c>
      <c r="D54" s="32">
        <f>C54+1</f>
        <v>45845</v>
      </c>
      <c r="E54" s="32">
        <f t="shared" ref="E54" si="50">D54+1</f>
        <v>45846</v>
      </c>
      <c r="F54" s="32">
        <f t="shared" ref="F54" si="51">E54+1</f>
        <v>45847</v>
      </c>
      <c r="G54" s="32">
        <f t="shared" ref="G54" si="52">F54+1</f>
        <v>45848</v>
      </c>
      <c r="H54" s="32">
        <f t="shared" ref="H54" si="53">G54+1</f>
        <v>45849</v>
      </c>
      <c r="I54" s="32">
        <f t="shared" ref="I54" si="54">H54+1</f>
        <v>45850</v>
      </c>
      <c r="J54" s="104"/>
      <c r="K54" s="95">
        <f t="shared" ref="K54" si="55">COUNTIF(C55:I55,"&lt;&gt;対象外")</f>
        <v>7</v>
      </c>
      <c r="L54" s="98">
        <f t="shared" ref="L54" si="56">COUNTIF(C55:I55,"*休工*")</f>
        <v>0</v>
      </c>
      <c r="M54" s="101"/>
      <c r="N54" s="104"/>
    </row>
    <row r="55" spans="2:14" s="8" customFormat="1" ht="26.25" customHeight="1" x14ac:dyDescent="0.4">
      <c r="B55" s="17" t="s">
        <v>33</v>
      </c>
      <c r="C55" s="10"/>
      <c r="D55" s="10"/>
      <c r="E55" s="10"/>
      <c r="F55" s="10"/>
      <c r="G55" s="10"/>
      <c r="H55" s="10"/>
      <c r="I55" s="10"/>
      <c r="J55" s="105"/>
      <c r="K55" s="96"/>
      <c r="L55" s="99"/>
      <c r="M55" s="102"/>
      <c r="N55" s="105"/>
    </row>
    <row r="56" spans="2:14" s="8" customFormat="1" ht="26.25" customHeight="1" thickBot="1" x14ac:dyDescent="0.45">
      <c r="B56" s="26" t="s">
        <v>8</v>
      </c>
      <c r="C56" s="24"/>
      <c r="D56" s="24"/>
      <c r="E56" s="24"/>
      <c r="F56" s="24"/>
      <c r="G56" s="24"/>
      <c r="H56" s="24"/>
      <c r="I56" s="24"/>
      <c r="J56" s="106"/>
      <c r="K56" s="97"/>
      <c r="L56" s="100"/>
      <c r="M56" s="103"/>
      <c r="N56" s="106"/>
    </row>
    <row r="57" spans="2:14" s="8" customFormat="1" ht="18.75" customHeight="1" x14ac:dyDescent="0.4">
      <c r="B57" s="29" t="s">
        <v>31</v>
      </c>
      <c r="C57" s="32">
        <f>I54+1</f>
        <v>45851</v>
      </c>
      <c r="D57" s="32">
        <f>C57+1</f>
        <v>45852</v>
      </c>
      <c r="E57" s="32">
        <f t="shared" ref="E57" si="57">D57+1</f>
        <v>45853</v>
      </c>
      <c r="F57" s="32">
        <f t="shared" ref="F57" si="58">E57+1</f>
        <v>45854</v>
      </c>
      <c r="G57" s="32">
        <f t="shared" ref="G57" si="59">F57+1</f>
        <v>45855</v>
      </c>
      <c r="H57" s="32">
        <f t="shared" ref="H57" si="60">G57+1</f>
        <v>45856</v>
      </c>
      <c r="I57" s="32">
        <f t="shared" ref="I57" si="61">H57+1</f>
        <v>45857</v>
      </c>
      <c r="J57" s="104"/>
      <c r="K57" s="95">
        <f t="shared" ref="K57" si="62">COUNTIF(C58:I58,"&lt;&gt;対象外")</f>
        <v>7</v>
      </c>
      <c r="L57" s="98">
        <f t="shared" ref="L57" si="63">COUNTIF(C58:I58,"*休工*")</f>
        <v>0</v>
      </c>
      <c r="M57" s="101"/>
      <c r="N57" s="104"/>
    </row>
    <row r="58" spans="2:14" s="8" customFormat="1" ht="26.25" customHeight="1" x14ac:dyDescent="0.4">
      <c r="B58" s="17" t="s">
        <v>33</v>
      </c>
      <c r="C58" s="10"/>
      <c r="D58" s="10"/>
      <c r="E58" s="10"/>
      <c r="F58" s="10"/>
      <c r="G58" s="10"/>
      <c r="H58" s="10"/>
      <c r="I58" s="10"/>
      <c r="J58" s="105"/>
      <c r="K58" s="96"/>
      <c r="L58" s="99"/>
      <c r="M58" s="102"/>
      <c r="N58" s="105"/>
    </row>
    <row r="59" spans="2:14" s="8" customFormat="1" ht="26.25" customHeight="1" thickBot="1" x14ac:dyDescent="0.45">
      <c r="B59" s="26" t="s">
        <v>8</v>
      </c>
      <c r="C59" s="24"/>
      <c r="D59" s="24"/>
      <c r="E59" s="24"/>
      <c r="F59" s="24"/>
      <c r="G59" s="24"/>
      <c r="H59" s="24"/>
      <c r="I59" s="24"/>
      <c r="J59" s="106"/>
      <c r="K59" s="97"/>
      <c r="L59" s="100"/>
      <c r="M59" s="103"/>
      <c r="N59" s="106"/>
    </row>
    <row r="60" spans="2:14" s="8" customFormat="1" ht="18.75" customHeight="1" x14ac:dyDescent="0.4">
      <c r="B60" s="22" t="s">
        <v>7</v>
      </c>
      <c r="C60" s="32">
        <f>I57+1</f>
        <v>45858</v>
      </c>
      <c r="D60" s="32">
        <f>C60+1</f>
        <v>45859</v>
      </c>
      <c r="E60" s="32">
        <f t="shared" ref="E60" si="64">D60+1</f>
        <v>45860</v>
      </c>
      <c r="F60" s="32">
        <f t="shared" ref="F60" si="65">E60+1</f>
        <v>45861</v>
      </c>
      <c r="G60" s="32">
        <f t="shared" ref="G60" si="66">F60+1</f>
        <v>45862</v>
      </c>
      <c r="H60" s="32">
        <f t="shared" ref="H60" si="67">G60+1</f>
        <v>45863</v>
      </c>
      <c r="I60" s="32">
        <f t="shared" ref="I60" si="68">H60+1</f>
        <v>45864</v>
      </c>
      <c r="J60" s="104"/>
      <c r="K60" s="95">
        <f t="shared" ref="K60" si="69">COUNTIF(C61:I61,"&lt;&gt;対象外")</f>
        <v>7</v>
      </c>
      <c r="L60" s="98">
        <f t="shared" ref="L60" si="70">COUNTIF(C61:I61,"*休工*")</f>
        <v>0</v>
      </c>
      <c r="M60" s="101"/>
      <c r="N60" s="104"/>
    </row>
    <row r="61" spans="2:14" s="8" customFormat="1" ht="26.25" customHeight="1" x14ac:dyDescent="0.4">
      <c r="B61" s="17" t="s">
        <v>33</v>
      </c>
      <c r="C61" s="10"/>
      <c r="D61" s="10"/>
      <c r="E61" s="10"/>
      <c r="F61" s="10"/>
      <c r="G61" s="10"/>
      <c r="H61" s="10"/>
      <c r="I61" s="10"/>
      <c r="J61" s="105"/>
      <c r="K61" s="96"/>
      <c r="L61" s="99"/>
      <c r="M61" s="102"/>
      <c r="N61" s="105"/>
    </row>
    <row r="62" spans="2:14" s="8" customFormat="1" ht="26.25" customHeight="1" thickBot="1" x14ac:dyDescent="0.45">
      <c r="B62" s="26" t="s">
        <v>8</v>
      </c>
      <c r="C62" s="24"/>
      <c r="D62" s="24"/>
      <c r="E62" s="24"/>
      <c r="F62" s="24"/>
      <c r="G62" s="24"/>
      <c r="H62" s="24"/>
      <c r="I62" s="24"/>
      <c r="J62" s="106"/>
      <c r="K62" s="97"/>
      <c r="L62" s="100"/>
      <c r="M62" s="103"/>
      <c r="N62" s="106"/>
    </row>
    <row r="63" spans="2:14" s="8" customFormat="1" ht="18.75" customHeight="1" x14ac:dyDescent="0.4">
      <c r="B63" s="29" t="s">
        <v>7</v>
      </c>
      <c r="C63" s="32">
        <f>I60+1</f>
        <v>45865</v>
      </c>
      <c r="D63" s="32">
        <f>C63+1</f>
        <v>45866</v>
      </c>
      <c r="E63" s="32">
        <f t="shared" ref="E63" si="71">D63+1</f>
        <v>45867</v>
      </c>
      <c r="F63" s="32">
        <f t="shared" ref="F63" si="72">E63+1</f>
        <v>45868</v>
      </c>
      <c r="G63" s="32">
        <f t="shared" ref="G63" si="73">F63+1</f>
        <v>45869</v>
      </c>
      <c r="H63" s="32">
        <f t="shared" ref="H63" si="74">G63+1</f>
        <v>45870</v>
      </c>
      <c r="I63" s="32">
        <f t="shared" ref="I63" si="75">H63+1</f>
        <v>45871</v>
      </c>
      <c r="J63" s="104"/>
      <c r="K63" s="95">
        <f t="shared" ref="K63" si="76">COUNTIF(C64:I64,"&lt;&gt;対象外")</f>
        <v>7</v>
      </c>
      <c r="L63" s="98">
        <f t="shared" ref="L63" si="77">COUNTIF(C64:I64,"*休工*")</f>
        <v>0</v>
      </c>
      <c r="M63" s="101"/>
      <c r="N63" s="104"/>
    </row>
    <row r="64" spans="2:14" s="8" customFormat="1" ht="26.25" customHeight="1" x14ac:dyDescent="0.4">
      <c r="B64" s="17" t="s">
        <v>33</v>
      </c>
      <c r="C64" s="10"/>
      <c r="D64" s="10"/>
      <c r="E64" s="10"/>
      <c r="F64" s="10"/>
      <c r="G64" s="10"/>
      <c r="H64" s="10"/>
      <c r="I64" s="10"/>
      <c r="J64" s="105"/>
      <c r="K64" s="96"/>
      <c r="L64" s="99"/>
      <c r="M64" s="102"/>
      <c r="N64" s="105"/>
    </row>
    <row r="65" spans="2:14" s="8" customFormat="1" ht="26.25" customHeight="1" thickBot="1" x14ac:dyDescent="0.45">
      <c r="B65" s="26" t="s">
        <v>8</v>
      </c>
      <c r="C65" s="24"/>
      <c r="D65" s="24"/>
      <c r="E65" s="24"/>
      <c r="F65" s="24"/>
      <c r="G65" s="24"/>
      <c r="H65" s="24"/>
      <c r="I65" s="24"/>
      <c r="J65" s="106"/>
      <c r="K65" s="97"/>
      <c r="L65" s="100"/>
      <c r="M65" s="103"/>
      <c r="N65" s="106"/>
    </row>
    <row r="66" spans="2:14" s="8" customFormat="1" ht="18.75" customHeight="1" x14ac:dyDescent="0.4">
      <c r="B66" s="22" t="s">
        <v>7</v>
      </c>
      <c r="C66" s="32">
        <f>I63+1</f>
        <v>45872</v>
      </c>
      <c r="D66" s="32">
        <f>C66+1</f>
        <v>45873</v>
      </c>
      <c r="E66" s="32">
        <f t="shared" ref="E66" si="78">D66+1</f>
        <v>45874</v>
      </c>
      <c r="F66" s="32">
        <f t="shared" ref="F66" si="79">E66+1</f>
        <v>45875</v>
      </c>
      <c r="G66" s="32">
        <f t="shared" ref="G66" si="80">F66+1</f>
        <v>45876</v>
      </c>
      <c r="H66" s="32">
        <f t="shared" ref="H66" si="81">G66+1</f>
        <v>45877</v>
      </c>
      <c r="I66" s="32">
        <f t="shared" ref="I66" si="82">H66+1</f>
        <v>45878</v>
      </c>
      <c r="J66" s="104"/>
      <c r="K66" s="95">
        <f t="shared" ref="K66" si="83">COUNTIF(C67:I67,"&lt;&gt;対象外")</f>
        <v>7</v>
      </c>
      <c r="L66" s="98">
        <f t="shared" ref="L66" si="84">COUNTIF(C67:I67,"*休工*")</f>
        <v>0</v>
      </c>
      <c r="M66" s="101"/>
      <c r="N66" s="104"/>
    </row>
    <row r="67" spans="2:14" s="8" customFormat="1" ht="26.25" customHeight="1" x14ac:dyDescent="0.4">
      <c r="B67" s="17" t="s">
        <v>33</v>
      </c>
      <c r="C67" s="10"/>
      <c r="D67" s="10"/>
      <c r="E67" s="10"/>
      <c r="F67" s="10"/>
      <c r="G67" s="10"/>
      <c r="H67" s="10"/>
      <c r="I67" s="10"/>
      <c r="J67" s="105"/>
      <c r="K67" s="96"/>
      <c r="L67" s="99"/>
      <c r="M67" s="102"/>
      <c r="N67" s="105"/>
    </row>
    <row r="68" spans="2:14" s="8" customFormat="1" ht="26.25" customHeight="1" thickBot="1" x14ac:dyDescent="0.45">
      <c r="B68" s="26" t="s">
        <v>8</v>
      </c>
      <c r="C68" s="24"/>
      <c r="D68" s="24"/>
      <c r="E68" s="24"/>
      <c r="F68" s="24"/>
      <c r="G68" s="24"/>
      <c r="H68" s="24"/>
      <c r="I68" s="24"/>
      <c r="J68" s="106"/>
      <c r="K68" s="97"/>
      <c r="L68" s="100"/>
      <c r="M68" s="103"/>
      <c r="N68" s="106"/>
    </row>
    <row r="69" spans="2:14" s="8" customFormat="1" ht="18.75" customHeight="1" x14ac:dyDescent="0.4">
      <c r="B69" s="29" t="s">
        <v>31</v>
      </c>
      <c r="C69" s="32">
        <f>I66+1</f>
        <v>45879</v>
      </c>
      <c r="D69" s="32">
        <f>C69+1</f>
        <v>45880</v>
      </c>
      <c r="E69" s="32">
        <f t="shared" ref="E69" si="85">D69+1</f>
        <v>45881</v>
      </c>
      <c r="F69" s="32">
        <f t="shared" ref="F69" si="86">E69+1</f>
        <v>45882</v>
      </c>
      <c r="G69" s="32">
        <f t="shared" ref="G69" si="87">F69+1</f>
        <v>45883</v>
      </c>
      <c r="H69" s="32">
        <f t="shared" ref="H69" si="88">G69+1</f>
        <v>45884</v>
      </c>
      <c r="I69" s="32">
        <f t="shared" ref="I69" si="89">H69+1</f>
        <v>45885</v>
      </c>
      <c r="J69" s="107"/>
      <c r="K69" s="95">
        <f>COUNTIF(C70:I70,"&lt;&gt;対象外")</f>
        <v>7</v>
      </c>
      <c r="L69" s="98">
        <f>COUNTIF(C70:I70,"*休工*")</f>
        <v>0</v>
      </c>
      <c r="M69" s="101"/>
      <c r="N69" s="104"/>
    </row>
    <row r="70" spans="2:14" s="8" customFormat="1" ht="26.25" customHeight="1" x14ac:dyDescent="0.4">
      <c r="B70" s="17" t="s">
        <v>33</v>
      </c>
      <c r="C70" s="10"/>
      <c r="D70" s="10"/>
      <c r="E70" s="10"/>
      <c r="F70" s="10"/>
      <c r="G70" s="10"/>
      <c r="H70" s="10"/>
      <c r="I70" s="10"/>
      <c r="J70" s="108"/>
      <c r="K70" s="96"/>
      <c r="L70" s="99"/>
      <c r="M70" s="102"/>
      <c r="N70" s="105"/>
    </row>
    <row r="71" spans="2:14" s="8" customFormat="1" ht="26.25" customHeight="1" thickBot="1" x14ac:dyDescent="0.45">
      <c r="B71" s="26" t="s">
        <v>8</v>
      </c>
      <c r="C71" s="24"/>
      <c r="D71" s="24"/>
      <c r="E71" s="24"/>
      <c r="F71" s="24"/>
      <c r="G71" s="24"/>
      <c r="H71" s="24"/>
      <c r="I71" s="24"/>
      <c r="J71" s="109"/>
      <c r="K71" s="97"/>
      <c r="L71" s="100"/>
      <c r="M71" s="103"/>
      <c r="N71" s="106"/>
    </row>
    <row r="72" spans="2:14" s="8" customFormat="1" ht="18.75" customHeight="1" x14ac:dyDescent="0.4">
      <c r="B72" s="22" t="s">
        <v>7</v>
      </c>
      <c r="C72" s="31">
        <f>I69+1</f>
        <v>45886</v>
      </c>
      <c r="D72" s="31">
        <f>C72+1</f>
        <v>45887</v>
      </c>
      <c r="E72" s="31">
        <f t="shared" ref="E72" si="90">D72+1</f>
        <v>45888</v>
      </c>
      <c r="F72" s="31">
        <f t="shared" ref="F72" si="91">E72+1</f>
        <v>45889</v>
      </c>
      <c r="G72" s="31">
        <f t="shared" ref="G72" si="92">F72+1</f>
        <v>45890</v>
      </c>
      <c r="H72" s="31">
        <f t="shared" ref="H72" si="93">G72+1</f>
        <v>45891</v>
      </c>
      <c r="I72" s="31">
        <f t="shared" ref="I72" si="94">H72+1</f>
        <v>45892</v>
      </c>
      <c r="J72" s="104"/>
      <c r="K72" s="95">
        <f t="shared" ref="K72" si="95">COUNTIF(C73:I73,"&lt;&gt;対象外")</f>
        <v>7</v>
      </c>
      <c r="L72" s="98">
        <f>COUNTIF(C73:I73,"*休工*")</f>
        <v>0</v>
      </c>
      <c r="M72" s="101"/>
      <c r="N72" s="104"/>
    </row>
    <row r="73" spans="2:14" s="8" customFormat="1" ht="26.25" customHeight="1" x14ac:dyDescent="0.4">
      <c r="B73" s="17" t="s">
        <v>33</v>
      </c>
      <c r="C73" s="10"/>
      <c r="D73" s="10"/>
      <c r="E73" s="10"/>
      <c r="F73" s="10"/>
      <c r="G73" s="10"/>
      <c r="H73" s="10"/>
      <c r="I73" s="10"/>
      <c r="J73" s="105"/>
      <c r="K73" s="96"/>
      <c r="L73" s="99"/>
      <c r="M73" s="102"/>
      <c r="N73" s="105"/>
    </row>
    <row r="74" spans="2:14" s="8" customFormat="1" ht="26.25" customHeight="1" thickBot="1" x14ac:dyDescent="0.45">
      <c r="B74" s="26" t="s">
        <v>8</v>
      </c>
      <c r="C74" s="24"/>
      <c r="D74" s="24"/>
      <c r="E74" s="24"/>
      <c r="F74" s="24"/>
      <c r="G74" s="24"/>
      <c r="H74" s="24"/>
      <c r="I74" s="24"/>
      <c r="J74" s="106"/>
      <c r="K74" s="97"/>
      <c r="L74" s="100"/>
      <c r="M74" s="103"/>
      <c r="N74" s="106"/>
    </row>
    <row r="75" spans="2:14" s="8" customFormat="1" ht="18.75" customHeight="1" x14ac:dyDescent="0.4">
      <c r="B75" s="29" t="s">
        <v>7</v>
      </c>
      <c r="C75" s="32">
        <f>I72+1</f>
        <v>45893</v>
      </c>
      <c r="D75" s="32">
        <f>C75+1</f>
        <v>45894</v>
      </c>
      <c r="E75" s="32">
        <f t="shared" ref="E75" si="96">D75+1</f>
        <v>45895</v>
      </c>
      <c r="F75" s="32">
        <f t="shared" ref="F75" si="97">E75+1</f>
        <v>45896</v>
      </c>
      <c r="G75" s="32">
        <f t="shared" ref="G75" si="98">F75+1</f>
        <v>45897</v>
      </c>
      <c r="H75" s="32">
        <f t="shared" ref="H75" si="99">G75+1</f>
        <v>45898</v>
      </c>
      <c r="I75" s="32">
        <f t="shared" ref="I75" si="100">H75+1</f>
        <v>45899</v>
      </c>
      <c r="J75" s="104"/>
      <c r="K75" s="95">
        <f t="shared" ref="K75" si="101">COUNTIF(C76:I76,"&lt;&gt;対象外")</f>
        <v>7</v>
      </c>
      <c r="L75" s="98">
        <f t="shared" ref="L75" si="102">COUNTIF(C76:I76,"*休工*")</f>
        <v>0</v>
      </c>
      <c r="M75" s="101"/>
      <c r="N75" s="104"/>
    </row>
    <row r="76" spans="2:14" s="8" customFormat="1" ht="26.25" customHeight="1" x14ac:dyDescent="0.4">
      <c r="B76" s="17" t="s">
        <v>33</v>
      </c>
      <c r="C76" s="10"/>
      <c r="D76" s="10"/>
      <c r="E76" s="10"/>
      <c r="F76" s="10"/>
      <c r="G76" s="10"/>
      <c r="H76" s="10"/>
      <c r="I76" s="10"/>
      <c r="J76" s="105"/>
      <c r="K76" s="96"/>
      <c r="L76" s="99"/>
      <c r="M76" s="102"/>
      <c r="N76" s="105"/>
    </row>
    <row r="77" spans="2:14" s="8" customFormat="1" ht="26.25" customHeight="1" thickBot="1" x14ac:dyDescent="0.45">
      <c r="B77" s="26" t="s">
        <v>8</v>
      </c>
      <c r="C77" s="24"/>
      <c r="D77" s="24"/>
      <c r="E77" s="24"/>
      <c r="F77" s="24"/>
      <c r="G77" s="24"/>
      <c r="H77" s="24"/>
      <c r="I77" s="24"/>
      <c r="J77" s="106"/>
      <c r="K77" s="97"/>
      <c r="L77" s="100"/>
      <c r="M77" s="103"/>
      <c r="N77" s="106"/>
    </row>
    <row r="78" spans="2:14" s="8" customFormat="1" ht="18.75" customHeight="1" x14ac:dyDescent="0.4">
      <c r="B78" s="22" t="s">
        <v>7</v>
      </c>
      <c r="C78" s="32">
        <f>I75+1</f>
        <v>45900</v>
      </c>
      <c r="D78" s="32">
        <f>C78+1</f>
        <v>45901</v>
      </c>
      <c r="E78" s="32">
        <f t="shared" ref="E78" si="103">D78+1</f>
        <v>45902</v>
      </c>
      <c r="F78" s="32">
        <f t="shared" ref="F78" si="104">E78+1</f>
        <v>45903</v>
      </c>
      <c r="G78" s="32">
        <f t="shared" ref="G78" si="105">F78+1</f>
        <v>45904</v>
      </c>
      <c r="H78" s="32">
        <f t="shared" ref="H78" si="106">G78+1</f>
        <v>45905</v>
      </c>
      <c r="I78" s="32">
        <f t="shared" ref="I78" si="107">H78+1</f>
        <v>45906</v>
      </c>
      <c r="J78" s="104"/>
      <c r="K78" s="95">
        <f t="shared" ref="K78" si="108">COUNTIF(C79:I79,"&lt;&gt;対象外")</f>
        <v>7</v>
      </c>
      <c r="L78" s="98">
        <f t="shared" ref="L78" si="109">COUNTIF(C79:I79,"*休工*")</f>
        <v>0</v>
      </c>
      <c r="M78" s="101"/>
      <c r="N78" s="104"/>
    </row>
    <row r="79" spans="2:14" s="8" customFormat="1" ht="26.25" customHeight="1" x14ac:dyDescent="0.4">
      <c r="B79" s="17" t="s">
        <v>33</v>
      </c>
      <c r="C79" s="10"/>
      <c r="D79" s="10"/>
      <c r="E79" s="10"/>
      <c r="F79" s="10"/>
      <c r="G79" s="10"/>
      <c r="H79" s="10"/>
      <c r="I79" s="10"/>
      <c r="J79" s="105"/>
      <c r="K79" s="96"/>
      <c r="L79" s="99"/>
      <c r="M79" s="102"/>
      <c r="N79" s="105"/>
    </row>
    <row r="80" spans="2:14" s="8" customFormat="1" ht="26.25" customHeight="1" thickBot="1" x14ac:dyDescent="0.45">
      <c r="B80" s="26" t="s">
        <v>8</v>
      </c>
      <c r="C80" s="24"/>
      <c r="D80" s="24"/>
      <c r="E80" s="24"/>
      <c r="F80" s="24"/>
      <c r="G80" s="24"/>
      <c r="H80" s="24"/>
      <c r="I80" s="24"/>
      <c r="J80" s="106"/>
      <c r="K80" s="97"/>
      <c r="L80" s="100"/>
      <c r="M80" s="103"/>
      <c r="N80" s="106"/>
    </row>
    <row r="81" spans="2:14" s="8" customFormat="1" ht="18.75" customHeight="1" x14ac:dyDescent="0.4">
      <c r="B81" s="29" t="s">
        <v>7</v>
      </c>
      <c r="C81" s="32">
        <f>I78+1</f>
        <v>45907</v>
      </c>
      <c r="D81" s="32">
        <f>C81+1</f>
        <v>45908</v>
      </c>
      <c r="E81" s="32">
        <f t="shared" ref="E81" si="110">D81+1</f>
        <v>45909</v>
      </c>
      <c r="F81" s="32">
        <f t="shared" ref="F81" si="111">E81+1</f>
        <v>45910</v>
      </c>
      <c r="G81" s="32">
        <f t="shared" ref="G81" si="112">F81+1</f>
        <v>45911</v>
      </c>
      <c r="H81" s="32">
        <f t="shared" ref="H81" si="113">G81+1</f>
        <v>45912</v>
      </c>
      <c r="I81" s="32">
        <f t="shared" ref="I81" si="114">H81+1</f>
        <v>45913</v>
      </c>
      <c r="J81" s="104"/>
      <c r="K81" s="95">
        <f t="shared" ref="K81" si="115">COUNTIF(C82:I82,"&lt;&gt;対象外")</f>
        <v>7</v>
      </c>
      <c r="L81" s="98">
        <f t="shared" ref="L81" si="116">COUNTIF(C82:I82,"*休工*")</f>
        <v>0</v>
      </c>
      <c r="M81" s="101"/>
      <c r="N81" s="104"/>
    </row>
    <row r="82" spans="2:14" s="8" customFormat="1" ht="26.25" customHeight="1" x14ac:dyDescent="0.4">
      <c r="B82" s="17" t="s">
        <v>33</v>
      </c>
      <c r="C82" s="10"/>
      <c r="D82" s="10"/>
      <c r="E82" s="10"/>
      <c r="F82" s="10"/>
      <c r="G82" s="10"/>
      <c r="H82" s="10"/>
      <c r="I82" s="10"/>
      <c r="J82" s="105"/>
      <c r="K82" s="96"/>
      <c r="L82" s="99"/>
      <c r="M82" s="102"/>
      <c r="N82" s="105"/>
    </row>
    <row r="83" spans="2:14" s="8" customFormat="1" ht="26.25" customHeight="1" thickBot="1" x14ac:dyDescent="0.45">
      <c r="B83" s="26" t="s">
        <v>8</v>
      </c>
      <c r="C83" s="24"/>
      <c r="D83" s="24"/>
      <c r="E83" s="24"/>
      <c r="F83" s="24"/>
      <c r="G83" s="24"/>
      <c r="H83" s="24"/>
      <c r="I83" s="24"/>
      <c r="J83" s="106"/>
      <c r="K83" s="97"/>
      <c r="L83" s="100"/>
      <c r="M83" s="103"/>
      <c r="N83" s="106"/>
    </row>
    <row r="84" spans="2:14" s="8" customFormat="1" ht="18.75" customHeight="1" x14ac:dyDescent="0.4">
      <c r="B84" s="29" t="s">
        <v>31</v>
      </c>
      <c r="C84" s="32">
        <f>I81+1</f>
        <v>45914</v>
      </c>
      <c r="D84" s="32">
        <f>C84+1</f>
        <v>45915</v>
      </c>
      <c r="E84" s="32">
        <f t="shared" ref="E84" si="117">D84+1</f>
        <v>45916</v>
      </c>
      <c r="F84" s="32">
        <f t="shared" ref="F84" si="118">E84+1</f>
        <v>45917</v>
      </c>
      <c r="G84" s="32">
        <f t="shared" ref="G84" si="119">F84+1</f>
        <v>45918</v>
      </c>
      <c r="H84" s="32">
        <f t="shared" ref="H84" si="120">G84+1</f>
        <v>45919</v>
      </c>
      <c r="I84" s="32">
        <f t="shared" ref="I84" si="121">H84+1</f>
        <v>45920</v>
      </c>
      <c r="J84" s="104"/>
      <c r="K84" s="95">
        <f t="shared" ref="K84" si="122">COUNTIF(C85:I85,"&lt;&gt;対象外")</f>
        <v>7</v>
      </c>
      <c r="L84" s="98">
        <f t="shared" ref="L84" si="123">COUNTIF(C85:I85,"*休工*")</f>
        <v>0</v>
      </c>
      <c r="M84" s="101"/>
      <c r="N84" s="104"/>
    </row>
    <row r="85" spans="2:14" s="8" customFormat="1" ht="26.25" customHeight="1" x14ac:dyDescent="0.4">
      <c r="B85" s="17" t="s">
        <v>33</v>
      </c>
      <c r="C85" s="10"/>
      <c r="D85" s="10"/>
      <c r="E85" s="10"/>
      <c r="F85" s="10"/>
      <c r="G85" s="10"/>
      <c r="H85" s="10"/>
      <c r="I85" s="10"/>
      <c r="J85" s="105"/>
      <c r="K85" s="96"/>
      <c r="L85" s="99"/>
      <c r="M85" s="102"/>
      <c r="N85" s="105"/>
    </row>
    <row r="86" spans="2:14" s="8" customFormat="1" ht="26.25" customHeight="1" thickBot="1" x14ac:dyDescent="0.45">
      <c r="B86" s="26" t="s">
        <v>8</v>
      </c>
      <c r="C86" s="24"/>
      <c r="D86" s="24"/>
      <c r="E86" s="24"/>
      <c r="F86" s="24"/>
      <c r="G86" s="24"/>
      <c r="H86" s="24"/>
      <c r="I86" s="24"/>
      <c r="J86" s="106"/>
      <c r="K86" s="97"/>
      <c r="L86" s="100"/>
      <c r="M86" s="103"/>
      <c r="N86" s="106"/>
    </row>
    <row r="87" spans="2:14" s="8" customFormat="1" ht="18.75" customHeight="1" x14ac:dyDescent="0.4">
      <c r="B87" s="22" t="s">
        <v>7</v>
      </c>
      <c r="C87" s="32">
        <f>I84+1</f>
        <v>45921</v>
      </c>
      <c r="D87" s="32">
        <f>C87+1</f>
        <v>45922</v>
      </c>
      <c r="E87" s="32">
        <f t="shared" ref="E87" si="124">D87+1</f>
        <v>45923</v>
      </c>
      <c r="F87" s="32">
        <f t="shared" ref="F87" si="125">E87+1</f>
        <v>45924</v>
      </c>
      <c r="G87" s="32">
        <f t="shared" ref="G87" si="126">F87+1</f>
        <v>45925</v>
      </c>
      <c r="H87" s="32">
        <f t="shared" ref="H87" si="127">G87+1</f>
        <v>45926</v>
      </c>
      <c r="I87" s="32">
        <f t="shared" ref="I87" si="128">H87+1</f>
        <v>45927</v>
      </c>
      <c r="J87" s="104"/>
      <c r="K87" s="95">
        <f t="shared" ref="K87" si="129">COUNTIF(C88:I88,"&lt;&gt;対象外")</f>
        <v>7</v>
      </c>
      <c r="L87" s="98">
        <f t="shared" ref="L87" si="130">COUNTIF(C88:I88,"*休工*")</f>
        <v>0</v>
      </c>
      <c r="M87" s="101"/>
      <c r="N87" s="104"/>
    </row>
    <row r="88" spans="2:14" s="8" customFormat="1" ht="26.25" customHeight="1" x14ac:dyDescent="0.4">
      <c r="B88" s="17" t="s">
        <v>33</v>
      </c>
      <c r="C88" s="10"/>
      <c r="D88" s="10"/>
      <c r="E88" s="10"/>
      <c r="F88" s="10"/>
      <c r="G88" s="10"/>
      <c r="H88" s="10"/>
      <c r="I88" s="10"/>
      <c r="J88" s="105"/>
      <c r="K88" s="96"/>
      <c r="L88" s="99"/>
      <c r="M88" s="102"/>
      <c r="N88" s="105"/>
    </row>
    <row r="89" spans="2:14" s="8" customFormat="1" ht="26.25" customHeight="1" thickBot="1" x14ac:dyDescent="0.45">
      <c r="B89" s="26" t="s">
        <v>8</v>
      </c>
      <c r="C89" s="24"/>
      <c r="D89" s="24"/>
      <c r="E89" s="24"/>
      <c r="F89" s="24"/>
      <c r="G89" s="24"/>
      <c r="H89" s="24"/>
      <c r="I89" s="24"/>
      <c r="J89" s="106"/>
      <c r="K89" s="97"/>
      <c r="L89" s="100"/>
      <c r="M89" s="103"/>
      <c r="N89" s="106"/>
    </row>
    <row r="90" spans="2:14" s="8" customFormat="1" ht="18.75" customHeight="1" x14ac:dyDescent="0.4">
      <c r="B90" s="29" t="s">
        <v>7</v>
      </c>
      <c r="C90" s="32">
        <f>I87+1</f>
        <v>45928</v>
      </c>
      <c r="D90" s="32">
        <f>C90+1</f>
        <v>45929</v>
      </c>
      <c r="E90" s="32">
        <f t="shared" ref="E90" si="131">D90+1</f>
        <v>45930</v>
      </c>
      <c r="F90" s="32">
        <f t="shared" ref="F90" si="132">E90+1</f>
        <v>45931</v>
      </c>
      <c r="G90" s="32">
        <f t="shared" ref="G90" si="133">F90+1</f>
        <v>45932</v>
      </c>
      <c r="H90" s="32">
        <f t="shared" ref="H90" si="134">G90+1</f>
        <v>45933</v>
      </c>
      <c r="I90" s="32">
        <f t="shared" ref="I90" si="135">H90+1</f>
        <v>45934</v>
      </c>
      <c r="J90" s="104"/>
      <c r="K90" s="95">
        <f t="shared" ref="K90" si="136">COUNTIF(C91:I91,"&lt;&gt;対象外")</f>
        <v>7</v>
      </c>
      <c r="L90" s="98">
        <f t="shared" ref="L90" si="137">COUNTIF(C91:I91,"*休工*")</f>
        <v>0</v>
      </c>
      <c r="M90" s="101"/>
      <c r="N90" s="104"/>
    </row>
    <row r="91" spans="2:14" s="8" customFormat="1" ht="26.25" customHeight="1" x14ac:dyDescent="0.4">
      <c r="B91" s="17" t="s">
        <v>33</v>
      </c>
      <c r="C91" s="10"/>
      <c r="D91" s="10"/>
      <c r="E91" s="10"/>
      <c r="F91" s="10"/>
      <c r="G91" s="10"/>
      <c r="H91" s="10"/>
      <c r="I91" s="10"/>
      <c r="J91" s="105"/>
      <c r="K91" s="96"/>
      <c r="L91" s="99"/>
      <c r="M91" s="102"/>
      <c r="N91" s="105"/>
    </row>
    <row r="92" spans="2:14" s="8" customFormat="1" ht="26.25" customHeight="1" thickBot="1" x14ac:dyDescent="0.45">
      <c r="B92" s="26" t="s">
        <v>8</v>
      </c>
      <c r="C92" s="24"/>
      <c r="D92" s="24"/>
      <c r="E92" s="24"/>
      <c r="F92" s="24"/>
      <c r="G92" s="24"/>
      <c r="H92" s="24"/>
      <c r="I92" s="24"/>
      <c r="J92" s="106"/>
      <c r="K92" s="97"/>
      <c r="L92" s="100"/>
      <c r="M92" s="103"/>
      <c r="N92" s="106"/>
    </row>
    <row r="93" spans="2:14" s="8" customFormat="1" ht="18.75" customHeight="1" x14ac:dyDescent="0.4">
      <c r="B93" s="22" t="s">
        <v>7</v>
      </c>
      <c r="C93" s="32">
        <f>I90+1</f>
        <v>45935</v>
      </c>
      <c r="D93" s="32">
        <f>C93+1</f>
        <v>45936</v>
      </c>
      <c r="E93" s="32">
        <f t="shared" ref="E93" si="138">D93+1</f>
        <v>45937</v>
      </c>
      <c r="F93" s="32">
        <f t="shared" ref="F93" si="139">E93+1</f>
        <v>45938</v>
      </c>
      <c r="G93" s="32">
        <f t="shared" ref="G93" si="140">F93+1</f>
        <v>45939</v>
      </c>
      <c r="H93" s="32">
        <f t="shared" ref="H93" si="141">G93+1</f>
        <v>45940</v>
      </c>
      <c r="I93" s="32">
        <f t="shared" ref="I93" si="142">H93+1</f>
        <v>45941</v>
      </c>
      <c r="J93" s="104"/>
      <c r="K93" s="95">
        <f t="shared" ref="K93" si="143">COUNTIF(C94:I94,"&lt;&gt;対象外")</f>
        <v>7</v>
      </c>
      <c r="L93" s="98">
        <f t="shared" ref="L93" si="144">COUNTIF(C94:I94,"*休工*")</f>
        <v>0</v>
      </c>
      <c r="M93" s="101"/>
      <c r="N93" s="104"/>
    </row>
    <row r="94" spans="2:14" s="8" customFormat="1" ht="26.25" customHeight="1" x14ac:dyDescent="0.4">
      <c r="B94" s="17" t="s">
        <v>33</v>
      </c>
      <c r="C94" s="10"/>
      <c r="D94" s="10"/>
      <c r="E94" s="10"/>
      <c r="F94" s="10"/>
      <c r="G94" s="10"/>
      <c r="H94" s="10"/>
      <c r="I94" s="10"/>
      <c r="J94" s="105"/>
      <c r="K94" s="96"/>
      <c r="L94" s="99"/>
      <c r="M94" s="102"/>
      <c r="N94" s="105"/>
    </row>
    <row r="95" spans="2:14" s="8" customFormat="1" ht="26.25" customHeight="1" thickBot="1" x14ac:dyDescent="0.45">
      <c r="B95" s="26" t="s">
        <v>8</v>
      </c>
      <c r="C95" s="24"/>
      <c r="D95" s="24"/>
      <c r="E95" s="24"/>
      <c r="F95" s="24"/>
      <c r="G95" s="24"/>
      <c r="H95" s="24"/>
      <c r="I95" s="24"/>
      <c r="J95" s="106"/>
      <c r="K95" s="97"/>
      <c r="L95" s="100"/>
      <c r="M95" s="103"/>
      <c r="N95" s="106"/>
    </row>
    <row r="96" spans="2:14" s="8" customFormat="1" ht="18.75" customHeight="1" x14ac:dyDescent="0.4">
      <c r="B96" s="29" t="s">
        <v>31</v>
      </c>
      <c r="C96" s="32">
        <f>I93+1</f>
        <v>45942</v>
      </c>
      <c r="D96" s="32">
        <f>C96+1</f>
        <v>45943</v>
      </c>
      <c r="E96" s="32">
        <f t="shared" ref="E96" si="145">D96+1</f>
        <v>45944</v>
      </c>
      <c r="F96" s="32">
        <f t="shared" ref="F96" si="146">E96+1</f>
        <v>45945</v>
      </c>
      <c r="G96" s="32">
        <f t="shared" ref="G96" si="147">F96+1</f>
        <v>45946</v>
      </c>
      <c r="H96" s="32">
        <f t="shared" ref="H96" si="148">G96+1</f>
        <v>45947</v>
      </c>
      <c r="I96" s="32">
        <f t="shared" ref="I96" si="149">H96+1</f>
        <v>45948</v>
      </c>
      <c r="J96" s="107"/>
      <c r="K96" s="95">
        <f>COUNTIF(C97:I97,"&lt;&gt;対象外")</f>
        <v>7</v>
      </c>
      <c r="L96" s="98">
        <f>COUNTIF(C97:I97,"*休工*")</f>
        <v>0</v>
      </c>
      <c r="M96" s="101"/>
      <c r="N96" s="104"/>
    </row>
    <row r="97" spans="2:14" s="8" customFormat="1" ht="26.25" customHeight="1" x14ac:dyDescent="0.4">
      <c r="B97" s="17" t="s">
        <v>33</v>
      </c>
      <c r="C97" s="10"/>
      <c r="D97" s="10"/>
      <c r="E97" s="10"/>
      <c r="F97" s="10"/>
      <c r="G97" s="10"/>
      <c r="H97" s="10"/>
      <c r="I97" s="10"/>
      <c r="J97" s="108"/>
      <c r="K97" s="96"/>
      <c r="L97" s="99"/>
      <c r="M97" s="102"/>
      <c r="N97" s="105"/>
    </row>
    <row r="98" spans="2:14" s="8" customFormat="1" ht="26.25" customHeight="1" thickBot="1" x14ac:dyDescent="0.45">
      <c r="B98" s="26" t="s">
        <v>8</v>
      </c>
      <c r="C98" s="24"/>
      <c r="D98" s="24"/>
      <c r="E98" s="24"/>
      <c r="F98" s="24"/>
      <c r="G98" s="24"/>
      <c r="H98" s="24"/>
      <c r="I98" s="24"/>
      <c r="J98" s="109"/>
      <c r="K98" s="97"/>
      <c r="L98" s="100"/>
      <c r="M98" s="103"/>
      <c r="N98" s="106"/>
    </row>
    <row r="99" spans="2:14" s="8" customFormat="1" ht="18.75" customHeight="1" x14ac:dyDescent="0.4">
      <c r="B99" s="22" t="s">
        <v>7</v>
      </c>
      <c r="C99" s="31">
        <f>I96+1</f>
        <v>45949</v>
      </c>
      <c r="D99" s="31">
        <f>C99+1</f>
        <v>45950</v>
      </c>
      <c r="E99" s="31">
        <f t="shared" ref="E99" si="150">D99+1</f>
        <v>45951</v>
      </c>
      <c r="F99" s="31">
        <f t="shared" ref="F99" si="151">E99+1</f>
        <v>45952</v>
      </c>
      <c r="G99" s="31">
        <f t="shared" ref="G99" si="152">F99+1</f>
        <v>45953</v>
      </c>
      <c r="H99" s="31">
        <f t="shared" ref="H99" si="153">G99+1</f>
        <v>45954</v>
      </c>
      <c r="I99" s="31">
        <f t="shared" ref="I99" si="154">H99+1</f>
        <v>45955</v>
      </c>
      <c r="J99" s="104"/>
      <c r="K99" s="95">
        <f t="shared" ref="K99" si="155">COUNTIF(C100:I100,"&lt;&gt;対象外")</f>
        <v>7</v>
      </c>
      <c r="L99" s="98">
        <f>COUNTIF(C100:I100,"*休工*")</f>
        <v>0</v>
      </c>
      <c r="M99" s="101"/>
      <c r="N99" s="104"/>
    </row>
    <row r="100" spans="2:14" s="8" customFormat="1" ht="26.25" customHeight="1" x14ac:dyDescent="0.4">
      <c r="B100" s="17" t="s">
        <v>33</v>
      </c>
      <c r="C100" s="10"/>
      <c r="D100" s="10"/>
      <c r="E100" s="10"/>
      <c r="F100" s="10"/>
      <c r="G100" s="10"/>
      <c r="H100" s="10"/>
      <c r="I100" s="10"/>
      <c r="J100" s="105"/>
      <c r="K100" s="96"/>
      <c r="L100" s="99"/>
      <c r="M100" s="102"/>
      <c r="N100" s="105"/>
    </row>
    <row r="101" spans="2:14" s="8" customFormat="1" ht="26.25" customHeight="1" thickBot="1" x14ac:dyDescent="0.45">
      <c r="B101" s="26" t="s">
        <v>8</v>
      </c>
      <c r="C101" s="24"/>
      <c r="D101" s="24"/>
      <c r="E101" s="24"/>
      <c r="F101" s="24"/>
      <c r="G101" s="24"/>
      <c r="H101" s="24"/>
      <c r="I101" s="24"/>
      <c r="J101" s="106"/>
      <c r="K101" s="97"/>
      <c r="L101" s="100"/>
      <c r="M101" s="103"/>
      <c r="N101" s="106"/>
    </row>
    <row r="102" spans="2:14" s="8" customFormat="1" ht="18.75" customHeight="1" x14ac:dyDescent="0.4">
      <c r="B102" s="29" t="s">
        <v>7</v>
      </c>
      <c r="C102" s="32">
        <f>I99+1</f>
        <v>45956</v>
      </c>
      <c r="D102" s="32">
        <f>C102+1</f>
        <v>45957</v>
      </c>
      <c r="E102" s="32">
        <f t="shared" ref="E102" si="156">D102+1</f>
        <v>45958</v>
      </c>
      <c r="F102" s="32">
        <f t="shared" ref="F102" si="157">E102+1</f>
        <v>45959</v>
      </c>
      <c r="G102" s="32">
        <f t="shared" ref="G102" si="158">F102+1</f>
        <v>45960</v>
      </c>
      <c r="H102" s="32">
        <f t="shared" ref="H102" si="159">G102+1</f>
        <v>45961</v>
      </c>
      <c r="I102" s="32">
        <f t="shared" ref="I102" si="160">H102+1</f>
        <v>45962</v>
      </c>
      <c r="J102" s="104"/>
      <c r="K102" s="95">
        <f t="shared" ref="K102" si="161">COUNTIF(C103:I103,"&lt;&gt;対象外")</f>
        <v>7</v>
      </c>
      <c r="L102" s="98">
        <f t="shared" ref="L102" si="162">COUNTIF(C103:I103,"*休工*")</f>
        <v>0</v>
      </c>
      <c r="M102" s="101"/>
      <c r="N102" s="104"/>
    </row>
    <row r="103" spans="2:14" s="8" customFormat="1" ht="26.25" customHeight="1" x14ac:dyDescent="0.4">
      <c r="B103" s="17" t="s">
        <v>33</v>
      </c>
      <c r="C103" s="10"/>
      <c r="D103" s="10"/>
      <c r="E103" s="10"/>
      <c r="F103" s="10"/>
      <c r="G103" s="10"/>
      <c r="H103" s="10"/>
      <c r="I103" s="10"/>
      <c r="J103" s="105"/>
      <c r="K103" s="96"/>
      <c r="L103" s="99"/>
      <c r="M103" s="102"/>
      <c r="N103" s="105"/>
    </row>
    <row r="104" spans="2:14" s="8" customFormat="1" ht="26.25" customHeight="1" thickBot="1" x14ac:dyDescent="0.45">
      <c r="B104" s="26" t="s">
        <v>8</v>
      </c>
      <c r="C104" s="24"/>
      <c r="D104" s="24"/>
      <c r="E104" s="24"/>
      <c r="F104" s="24"/>
      <c r="G104" s="24"/>
      <c r="H104" s="24"/>
      <c r="I104" s="24"/>
      <c r="J104" s="106"/>
      <c r="K104" s="97"/>
      <c r="L104" s="100"/>
      <c r="M104" s="103"/>
      <c r="N104" s="106"/>
    </row>
    <row r="105" spans="2:14" s="8" customFormat="1" ht="18.75" customHeight="1" x14ac:dyDescent="0.4">
      <c r="B105" s="22" t="s">
        <v>7</v>
      </c>
      <c r="C105" s="32">
        <f>I102+1</f>
        <v>45963</v>
      </c>
      <c r="D105" s="32">
        <f>C105+1</f>
        <v>45964</v>
      </c>
      <c r="E105" s="32">
        <f t="shared" ref="E105" si="163">D105+1</f>
        <v>45965</v>
      </c>
      <c r="F105" s="32">
        <f t="shared" ref="F105" si="164">E105+1</f>
        <v>45966</v>
      </c>
      <c r="G105" s="32">
        <f t="shared" ref="G105" si="165">F105+1</f>
        <v>45967</v>
      </c>
      <c r="H105" s="32">
        <f t="shared" ref="H105" si="166">G105+1</f>
        <v>45968</v>
      </c>
      <c r="I105" s="32">
        <f t="shared" ref="I105" si="167">H105+1</f>
        <v>45969</v>
      </c>
      <c r="J105" s="104"/>
      <c r="K105" s="95">
        <f t="shared" ref="K105" si="168">COUNTIF(C106:I106,"&lt;&gt;対象外")</f>
        <v>7</v>
      </c>
      <c r="L105" s="98">
        <f t="shared" ref="L105" si="169">COUNTIF(C106:I106,"*休工*")</f>
        <v>0</v>
      </c>
      <c r="M105" s="101"/>
      <c r="N105" s="104"/>
    </row>
    <row r="106" spans="2:14" s="8" customFormat="1" ht="26.25" customHeight="1" x14ac:dyDescent="0.4">
      <c r="B106" s="17" t="s">
        <v>33</v>
      </c>
      <c r="C106" s="10"/>
      <c r="D106" s="10"/>
      <c r="E106" s="10"/>
      <c r="F106" s="10"/>
      <c r="G106" s="10"/>
      <c r="H106" s="10"/>
      <c r="I106" s="10"/>
      <c r="J106" s="105"/>
      <c r="K106" s="96"/>
      <c r="L106" s="99"/>
      <c r="M106" s="102"/>
      <c r="N106" s="105"/>
    </row>
    <row r="107" spans="2:14" s="8" customFormat="1" ht="26.25" customHeight="1" thickBot="1" x14ac:dyDescent="0.45">
      <c r="B107" s="26" t="s">
        <v>8</v>
      </c>
      <c r="C107" s="24"/>
      <c r="D107" s="24"/>
      <c r="E107" s="24"/>
      <c r="F107" s="24"/>
      <c r="G107" s="24"/>
      <c r="H107" s="24"/>
      <c r="I107" s="24"/>
      <c r="J107" s="106"/>
      <c r="K107" s="97"/>
      <c r="L107" s="100"/>
      <c r="M107" s="103"/>
      <c r="N107" s="106"/>
    </row>
    <row r="108" spans="2:14" s="8" customFormat="1" ht="18.75" customHeight="1" x14ac:dyDescent="0.4">
      <c r="B108" s="29" t="s">
        <v>7</v>
      </c>
      <c r="C108" s="32">
        <f>I105+1</f>
        <v>45970</v>
      </c>
      <c r="D108" s="32">
        <f>C108+1</f>
        <v>45971</v>
      </c>
      <c r="E108" s="32">
        <f t="shared" ref="E108" si="170">D108+1</f>
        <v>45972</v>
      </c>
      <c r="F108" s="32">
        <f t="shared" ref="F108" si="171">E108+1</f>
        <v>45973</v>
      </c>
      <c r="G108" s="32">
        <f t="shared" ref="G108" si="172">F108+1</f>
        <v>45974</v>
      </c>
      <c r="H108" s="32">
        <f t="shared" ref="H108" si="173">G108+1</f>
        <v>45975</v>
      </c>
      <c r="I108" s="32">
        <f t="shared" ref="I108" si="174">H108+1</f>
        <v>45976</v>
      </c>
      <c r="J108" s="104"/>
      <c r="K108" s="95">
        <f t="shared" ref="K108" si="175">COUNTIF(C109:I109,"&lt;&gt;対象外")</f>
        <v>7</v>
      </c>
      <c r="L108" s="98">
        <f t="shared" ref="L108" si="176">COUNTIF(C109:I109,"*休工*")</f>
        <v>0</v>
      </c>
      <c r="M108" s="101"/>
      <c r="N108" s="104"/>
    </row>
    <row r="109" spans="2:14" s="8" customFormat="1" ht="26.25" customHeight="1" x14ac:dyDescent="0.4">
      <c r="B109" s="17" t="s">
        <v>33</v>
      </c>
      <c r="C109" s="10"/>
      <c r="D109" s="10"/>
      <c r="E109" s="10"/>
      <c r="F109" s="10"/>
      <c r="G109" s="10"/>
      <c r="H109" s="10"/>
      <c r="I109" s="10"/>
      <c r="J109" s="105"/>
      <c r="K109" s="96"/>
      <c r="L109" s="99"/>
      <c r="M109" s="102"/>
      <c r="N109" s="105"/>
    </row>
    <row r="110" spans="2:14" s="8" customFormat="1" ht="26.25" customHeight="1" thickBot="1" x14ac:dyDescent="0.45">
      <c r="B110" s="26" t="s">
        <v>8</v>
      </c>
      <c r="C110" s="24"/>
      <c r="D110" s="24"/>
      <c r="E110" s="24"/>
      <c r="F110" s="24"/>
      <c r="G110" s="24"/>
      <c r="H110" s="24"/>
      <c r="I110" s="24"/>
      <c r="J110" s="106"/>
      <c r="K110" s="97"/>
      <c r="L110" s="100"/>
      <c r="M110" s="103"/>
      <c r="N110" s="106"/>
    </row>
    <row r="111" spans="2:14" s="8" customFormat="1" ht="18.75" customHeight="1" x14ac:dyDescent="0.4">
      <c r="B111" s="29" t="s">
        <v>31</v>
      </c>
      <c r="C111" s="32">
        <f>I108+1</f>
        <v>45977</v>
      </c>
      <c r="D111" s="32">
        <f>C111+1</f>
        <v>45978</v>
      </c>
      <c r="E111" s="32">
        <f t="shared" ref="E111" si="177">D111+1</f>
        <v>45979</v>
      </c>
      <c r="F111" s="32">
        <f t="shared" ref="F111" si="178">E111+1</f>
        <v>45980</v>
      </c>
      <c r="G111" s="32">
        <f t="shared" ref="G111" si="179">F111+1</f>
        <v>45981</v>
      </c>
      <c r="H111" s="32">
        <f t="shared" ref="H111" si="180">G111+1</f>
        <v>45982</v>
      </c>
      <c r="I111" s="32">
        <f t="shared" ref="I111" si="181">H111+1</f>
        <v>45983</v>
      </c>
      <c r="J111" s="104"/>
      <c r="K111" s="95">
        <f t="shared" ref="K111" si="182">COUNTIF(C112:I112,"&lt;&gt;対象外")</f>
        <v>7</v>
      </c>
      <c r="L111" s="98">
        <f t="shared" ref="L111" si="183">COUNTIF(C112:I112,"*休工*")</f>
        <v>0</v>
      </c>
      <c r="M111" s="101"/>
      <c r="N111" s="104"/>
    </row>
    <row r="112" spans="2:14" s="8" customFormat="1" ht="26.25" customHeight="1" x14ac:dyDescent="0.4">
      <c r="B112" s="17" t="s">
        <v>33</v>
      </c>
      <c r="C112" s="10"/>
      <c r="D112" s="10"/>
      <c r="E112" s="10"/>
      <c r="F112" s="10"/>
      <c r="G112" s="10"/>
      <c r="H112" s="10"/>
      <c r="I112" s="10"/>
      <c r="J112" s="105"/>
      <c r="K112" s="96"/>
      <c r="L112" s="99"/>
      <c r="M112" s="102"/>
      <c r="N112" s="105"/>
    </row>
    <row r="113" spans="2:14" s="8" customFormat="1" ht="26.25" customHeight="1" thickBot="1" x14ac:dyDescent="0.45">
      <c r="B113" s="26" t="s">
        <v>8</v>
      </c>
      <c r="C113" s="24"/>
      <c r="D113" s="24"/>
      <c r="E113" s="24"/>
      <c r="F113" s="24"/>
      <c r="G113" s="24"/>
      <c r="H113" s="24"/>
      <c r="I113" s="24"/>
      <c r="J113" s="106"/>
      <c r="K113" s="97"/>
      <c r="L113" s="100"/>
      <c r="M113" s="103"/>
      <c r="N113" s="106"/>
    </row>
    <row r="114" spans="2:14" s="8" customFormat="1" ht="18.75" customHeight="1" x14ac:dyDescent="0.4">
      <c r="B114" s="22" t="s">
        <v>7</v>
      </c>
      <c r="C114" s="32">
        <f>I111+1</f>
        <v>45984</v>
      </c>
      <c r="D114" s="32">
        <f>C114+1</f>
        <v>45985</v>
      </c>
      <c r="E114" s="32">
        <f t="shared" ref="E114" si="184">D114+1</f>
        <v>45986</v>
      </c>
      <c r="F114" s="32">
        <f t="shared" ref="F114" si="185">E114+1</f>
        <v>45987</v>
      </c>
      <c r="G114" s="32">
        <f t="shared" ref="G114" si="186">F114+1</f>
        <v>45988</v>
      </c>
      <c r="H114" s="32">
        <f t="shared" ref="H114" si="187">G114+1</f>
        <v>45989</v>
      </c>
      <c r="I114" s="32">
        <f t="shared" ref="I114" si="188">H114+1</f>
        <v>45990</v>
      </c>
      <c r="J114" s="104"/>
      <c r="K114" s="95">
        <f t="shared" ref="K114" si="189">COUNTIF(C115:I115,"&lt;&gt;対象外")</f>
        <v>7</v>
      </c>
      <c r="L114" s="98">
        <f t="shared" ref="L114" si="190">COUNTIF(C115:I115,"*休工*")</f>
        <v>0</v>
      </c>
      <c r="M114" s="101"/>
      <c r="N114" s="104"/>
    </row>
    <row r="115" spans="2:14" s="8" customFormat="1" ht="26.25" customHeight="1" x14ac:dyDescent="0.4">
      <c r="B115" s="17" t="s">
        <v>33</v>
      </c>
      <c r="C115" s="10"/>
      <c r="D115" s="10"/>
      <c r="E115" s="10"/>
      <c r="F115" s="10"/>
      <c r="G115" s="10"/>
      <c r="H115" s="10"/>
      <c r="I115" s="10"/>
      <c r="J115" s="105"/>
      <c r="K115" s="96"/>
      <c r="L115" s="99"/>
      <c r="M115" s="102"/>
      <c r="N115" s="105"/>
    </row>
    <row r="116" spans="2:14" s="8" customFormat="1" ht="26.25" customHeight="1" thickBot="1" x14ac:dyDescent="0.45">
      <c r="B116" s="26" t="s">
        <v>8</v>
      </c>
      <c r="C116" s="24"/>
      <c r="D116" s="24"/>
      <c r="E116" s="24"/>
      <c r="F116" s="24"/>
      <c r="G116" s="24"/>
      <c r="H116" s="24"/>
      <c r="I116" s="24"/>
      <c r="J116" s="106"/>
      <c r="K116" s="97"/>
      <c r="L116" s="100"/>
      <c r="M116" s="103"/>
      <c r="N116" s="106"/>
    </row>
    <row r="117" spans="2:14" s="8" customFormat="1" ht="18.75" customHeight="1" x14ac:dyDescent="0.4">
      <c r="B117" s="29" t="s">
        <v>7</v>
      </c>
      <c r="C117" s="32">
        <f>I114+1</f>
        <v>45991</v>
      </c>
      <c r="D117" s="32">
        <f>C117+1</f>
        <v>45992</v>
      </c>
      <c r="E117" s="32">
        <f t="shared" ref="E117" si="191">D117+1</f>
        <v>45993</v>
      </c>
      <c r="F117" s="32">
        <f t="shared" ref="F117" si="192">E117+1</f>
        <v>45994</v>
      </c>
      <c r="G117" s="32">
        <f t="shared" ref="G117" si="193">F117+1</f>
        <v>45995</v>
      </c>
      <c r="H117" s="32">
        <f t="shared" ref="H117" si="194">G117+1</f>
        <v>45996</v>
      </c>
      <c r="I117" s="32">
        <f t="shared" ref="I117" si="195">H117+1</f>
        <v>45997</v>
      </c>
      <c r="J117" s="104"/>
      <c r="K117" s="95">
        <f t="shared" ref="K117" si="196">COUNTIF(C118:I118,"&lt;&gt;対象外")</f>
        <v>7</v>
      </c>
      <c r="L117" s="98">
        <f t="shared" ref="L117" si="197">COUNTIF(C118:I118,"*休工*")</f>
        <v>0</v>
      </c>
      <c r="M117" s="101"/>
      <c r="N117" s="104"/>
    </row>
    <row r="118" spans="2:14" s="8" customFormat="1" ht="26.25" customHeight="1" x14ac:dyDescent="0.4">
      <c r="B118" s="17" t="s">
        <v>33</v>
      </c>
      <c r="C118" s="10"/>
      <c r="D118" s="10"/>
      <c r="E118" s="10"/>
      <c r="F118" s="10"/>
      <c r="G118" s="10"/>
      <c r="H118" s="10"/>
      <c r="I118" s="10"/>
      <c r="J118" s="105"/>
      <c r="K118" s="96"/>
      <c r="L118" s="99"/>
      <c r="M118" s="102"/>
      <c r="N118" s="105"/>
    </row>
    <row r="119" spans="2:14" s="8" customFormat="1" ht="26.25" customHeight="1" thickBot="1" x14ac:dyDescent="0.45">
      <c r="B119" s="26" t="s">
        <v>8</v>
      </c>
      <c r="C119" s="24"/>
      <c r="D119" s="24"/>
      <c r="E119" s="24"/>
      <c r="F119" s="24"/>
      <c r="G119" s="24"/>
      <c r="H119" s="24"/>
      <c r="I119" s="24"/>
      <c r="J119" s="106"/>
      <c r="K119" s="97"/>
      <c r="L119" s="100"/>
      <c r="M119" s="103"/>
      <c r="N119" s="106"/>
    </row>
    <row r="120" spans="2:14" s="8" customFormat="1" ht="18.75" customHeight="1" x14ac:dyDescent="0.4">
      <c r="B120" s="22" t="s">
        <v>7</v>
      </c>
      <c r="C120" s="32">
        <f>I117+1</f>
        <v>45998</v>
      </c>
      <c r="D120" s="32">
        <f>C120+1</f>
        <v>45999</v>
      </c>
      <c r="E120" s="32">
        <f t="shared" ref="E120" si="198">D120+1</f>
        <v>46000</v>
      </c>
      <c r="F120" s="32">
        <f t="shared" ref="F120" si="199">E120+1</f>
        <v>46001</v>
      </c>
      <c r="G120" s="32">
        <f t="shared" ref="G120" si="200">F120+1</f>
        <v>46002</v>
      </c>
      <c r="H120" s="32">
        <f t="shared" ref="H120" si="201">G120+1</f>
        <v>46003</v>
      </c>
      <c r="I120" s="32">
        <f t="shared" ref="I120" si="202">H120+1</f>
        <v>46004</v>
      </c>
      <c r="J120" s="104"/>
      <c r="K120" s="95">
        <f t="shared" ref="K120" si="203">COUNTIF(C121:I121,"&lt;&gt;対象外")</f>
        <v>7</v>
      </c>
      <c r="L120" s="98">
        <f t="shared" ref="L120" si="204">COUNTIF(C121:I121,"*休工*")</f>
        <v>0</v>
      </c>
      <c r="M120" s="101"/>
      <c r="N120" s="104"/>
    </row>
    <row r="121" spans="2:14" s="8" customFormat="1" ht="26.25" customHeight="1" x14ac:dyDescent="0.4">
      <c r="B121" s="17" t="s">
        <v>33</v>
      </c>
      <c r="C121" s="10"/>
      <c r="D121" s="10"/>
      <c r="E121" s="10"/>
      <c r="F121" s="10"/>
      <c r="G121" s="10"/>
      <c r="H121" s="10"/>
      <c r="I121" s="10"/>
      <c r="J121" s="105"/>
      <c r="K121" s="96"/>
      <c r="L121" s="99"/>
      <c r="M121" s="102"/>
      <c r="N121" s="105"/>
    </row>
    <row r="122" spans="2:14" s="8" customFormat="1" ht="26.25" customHeight="1" thickBot="1" x14ac:dyDescent="0.45">
      <c r="B122" s="26" t="s">
        <v>8</v>
      </c>
      <c r="C122" s="24"/>
      <c r="D122" s="24"/>
      <c r="E122" s="24"/>
      <c r="F122" s="24"/>
      <c r="G122" s="24"/>
      <c r="H122" s="24"/>
      <c r="I122" s="24"/>
      <c r="J122" s="106"/>
      <c r="K122" s="97"/>
      <c r="L122" s="100"/>
      <c r="M122" s="103"/>
      <c r="N122" s="106"/>
    </row>
    <row r="123" spans="2:14" s="8" customFormat="1" ht="18.75" customHeight="1" x14ac:dyDescent="0.4">
      <c r="B123" s="29" t="s">
        <v>31</v>
      </c>
      <c r="C123" s="32">
        <f>I120+1</f>
        <v>46005</v>
      </c>
      <c r="D123" s="32">
        <f>C123+1</f>
        <v>46006</v>
      </c>
      <c r="E123" s="32">
        <f t="shared" ref="E123" si="205">D123+1</f>
        <v>46007</v>
      </c>
      <c r="F123" s="32">
        <f t="shared" ref="F123" si="206">E123+1</f>
        <v>46008</v>
      </c>
      <c r="G123" s="32">
        <f t="shared" ref="G123" si="207">F123+1</f>
        <v>46009</v>
      </c>
      <c r="H123" s="32">
        <f t="shared" ref="H123" si="208">G123+1</f>
        <v>46010</v>
      </c>
      <c r="I123" s="32">
        <f t="shared" ref="I123" si="209">H123+1</f>
        <v>46011</v>
      </c>
      <c r="J123" s="107"/>
      <c r="K123" s="95">
        <f>COUNTIF(C124:I124,"&lt;&gt;対象外")</f>
        <v>7</v>
      </c>
      <c r="L123" s="98">
        <f>COUNTIF(C124:I124,"*休工*")</f>
        <v>0</v>
      </c>
      <c r="M123" s="101"/>
      <c r="N123" s="104"/>
    </row>
    <row r="124" spans="2:14" s="8" customFormat="1" ht="26.25" customHeight="1" x14ac:dyDescent="0.4">
      <c r="B124" s="17" t="s">
        <v>33</v>
      </c>
      <c r="C124" s="10"/>
      <c r="D124" s="10"/>
      <c r="E124" s="10"/>
      <c r="F124" s="10"/>
      <c r="G124" s="10"/>
      <c r="H124" s="10"/>
      <c r="I124" s="10"/>
      <c r="J124" s="108"/>
      <c r="K124" s="96"/>
      <c r="L124" s="99"/>
      <c r="M124" s="102"/>
      <c r="N124" s="105"/>
    </row>
    <row r="125" spans="2:14" s="8" customFormat="1" ht="26.25" customHeight="1" thickBot="1" x14ac:dyDescent="0.45">
      <c r="B125" s="26" t="s">
        <v>8</v>
      </c>
      <c r="C125" s="24"/>
      <c r="D125" s="24"/>
      <c r="E125" s="24"/>
      <c r="F125" s="24"/>
      <c r="G125" s="24"/>
      <c r="H125" s="24"/>
      <c r="I125" s="24"/>
      <c r="J125" s="109"/>
      <c r="K125" s="97"/>
      <c r="L125" s="100"/>
      <c r="M125" s="103"/>
      <c r="N125" s="106"/>
    </row>
    <row r="126" spans="2:14" s="8" customFormat="1" ht="18.75" customHeight="1" x14ac:dyDescent="0.4">
      <c r="B126" s="22" t="s">
        <v>7</v>
      </c>
      <c r="C126" s="31">
        <f>I123+1</f>
        <v>46012</v>
      </c>
      <c r="D126" s="31">
        <f>C126+1</f>
        <v>46013</v>
      </c>
      <c r="E126" s="31">
        <f t="shared" ref="E126" si="210">D126+1</f>
        <v>46014</v>
      </c>
      <c r="F126" s="31">
        <f t="shared" ref="F126" si="211">E126+1</f>
        <v>46015</v>
      </c>
      <c r="G126" s="31">
        <f t="shared" ref="G126" si="212">F126+1</f>
        <v>46016</v>
      </c>
      <c r="H126" s="31">
        <f t="shared" ref="H126" si="213">G126+1</f>
        <v>46017</v>
      </c>
      <c r="I126" s="31">
        <f t="shared" ref="I126" si="214">H126+1</f>
        <v>46018</v>
      </c>
      <c r="J126" s="104"/>
      <c r="K126" s="95">
        <f t="shared" ref="K126" si="215">COUNTIF(C127:I127,"&lt;&gt;対象外")</f>
        <v>7</v>
      </c>
      <c r="L126" s="98">
        <f>COUNTIF(C127:I127,"*休工*")</f>
        <v>0</v>
      </c>
      <c r="M126" s="101"/>
      <c r="N126" s="104"/>
    </row>
    <row r="127" spans="2:14" s="8" customFormat="1" ht="26.25" customHeight="1" x14ac:dyDescent="0.4">
      <c r="B127" s="17" t="s">
        <v>33</v>
      </c>
      <c r="C127" s="10"/>
      <c r="D127" s="10"/>
      <c r="E127" s="10"/>
      <c r="F127" s="10"/>
      <c r="G127" s="10"/>
      <c r="H127" s="10"/>
      <c r="I127" s="10"/>
      <c r="J127" s="105"/>
      <c r="K127" s="96"/>
      <c r="L127" s="99"/>
      <c r="M127" s="102"/>
      <c r="N127" s="105"/>
    </row>
    <row r="128" spans="2:14" s="8" customFormat="1" ht="26.25" customHeight="1" thickBot="1" x14ac:dyDescent="0.45">
      <c r="B128" s="26" t="s">
        <v>8</v>
      </c>
      <c r="C128" s="24"/>
      <c r="D128" s="24"/>
      <c r="E128" s="24"/>
      <c r="F128" s="24"/>
      <c r="G128" s="24"/>
      <c r="H128" s="24"/>
      <c r="I128" s="24"/>
      <c r="J128" s="106"/>
      <c r="K128" s="97"/>
      <c r="L128" s="100"/>
      <c r="M128" s="103"/>
      <c r="N128" s="106"/>
    </row>
    <row r="129" spans="2:14" s="8" customFormat="1" ht="18.75" customHeight="1" x14ac:dyDescent="0.4">
      <c r="B129" s="29" t="s">
        <v>7</v>
      </c>
      <c r="C129" s="32">
        <f>I126+1</f>
        <v>46019</v>
      </c>
      <c r="D129" s="32">
        <f>C129+1</f>
        <v>46020</v>
      </c>
      <c r="E129" s="32">
        <f t="shared" ref="E129" si="216">D129+1</f>
        <v>46021</v>
      </c>
      <c r="F129" s="32">
        <f t="shared" ref="F129" si="217">E129+1</f>
        <v>46022</v>
      </c>
      <c r="G129" s="32">
        <f t="shared" ref="G129" si="218">F129+1</f>
        <v>46023</v>
      </c>
      <c r="H129" s="32">
        <f t="shared" ref="H129" si="219">G129+1</f>
        <v>46024</v>
      </c>
      <c r="I129" s="32">
        <f t="shared" ref="I129" si="220">H129+1</f>
        <v>46025</v>
      </c>
      <c r="J129" s="104"/>
      <c r="K129" s="95">
        <f t="shared" ref="K129" si="221">COUNTIF(C130:I130,"&lt;&gt;対象外")</f>
        <v>7</v>
      </c>
      <c r="L129" s="98">
        <f t="shared" ref="L129" si="222">COUNTIF(C130:I130,"*休工*")</f>
        <v>0</v>
      </c>
      <c r="M129" s="101"/>
      <c r="N129" s="104"/>
    </row>
    <row r="130" spans="2:14" s="8" customFormat="1" ht="26.25" customHeight="1" x14ac:dyDescent="0.4">
      <c r="B130" s="17" t="s">
        <v>33</v>
      </c>
      <c r="C130" s="10"/>
      <c r="D130" s="10"/>
      <c r="E130" s="10"/>
      <c r="F130" s="10"/>
      <c r="G130" s="10"/>
      <c r="H130" s="10"/>
      <c r="I130" s="10"/>
      <c r="J130" s="105"/>
      <c r="K130" s="96"/>
      <c r="L130" s="99"/>
      <c r="M130" s="102"/>
      <c r="N130" s="105"/>
    </row>
    <row r="131" spans="2:14" s="8" customFormat="1" ht="26.25" customHeight="1" thickBot="1" x14ac:dyDescent="0.45">
      <c r="B131" s="26" t="s">
        <v>8</v>
      </c>
      <c r="C131" s="24"/>
      <c r="D131" s="24"/>
      <c r="E131" s="24"/>
      <c r="F131" s="24"/>
      <c r="G131" s="24"/>
      <c r="H131" s="24"/>
      <c r="I131" s="24"/>
      <c r="J131" s="106"/>
      <c r="K131" s="97"/>
      <c r="L131" s="100"/>
      <c r="M131" s="103"/>
      <c r="N131" s="106"/>
    </row>
    <row r="132" spans="2:14" s="8" customFormat="1" ht="18.75" customHeight="1" x14ac:dyDescent="0.4">
      <c r="B132" s="22" t="s">
        <v>7</v>
      </c>
      <c r="C132" s="32">
        <f>I129+1</f>
        <v>46026</v>
      </c>
      <c r="D132" s="32">
        <f>C132+1</f>
        <v>46027</v>
      </c>
      <c r="E132" s="32">
        <f t="shared" ref="E132" si="223">D132+1</f>
        <v>46028</v>
      </c>
      <c r="F132" s="32">
        <f t="shared" ref="F132" si="224">E132+1</f>
        <v>46029</v>
      </c>
      <c r="G132" s="32">
        <f t="shared" ref="G132" si="225">F132+1</f>
        <v>46030</v>
      </c>
      <c r="H132" s="32">
        <f t="shared" ref="H132" si="226">G132+1</f>
        <v>46031</v>
      </c>
      <c r="I132" s="32">
        <f t="shared" ref="I132" si="227">H132+1</f>
        <v>46032</v>
      </c>
      <c r="J132" s="104"/>
      <c r="K132" s="95">
        <f t="shared" ref="K132" si="228">COUNTIF(C133:I133,"&lt;&gt;対象外")</f>
        <v>7</v>
      </c>
      <c r="L132" s="98">
        <f t="shared" ref="L132" si="229">COUNTIF(C133:I133,"*休工*")</f>
        <v>0</v>
      </c>
      <c r="M132" s="101"/>
      <c r="N132" s="104"/>
    </row>
    <row r="133" spans="2:14" s="8" customFormat="1" ht="26.25" customHeight="1" x14ac:dyDescent="0.4">
      <c r="B133" s="17" t="s">
        <v>33</v>
      </c>
      <c r="C133" s="10"/>
      <c r="D133" s="10"/>
      <c r="E133" s="10"/>
      <c r="F133" s="10"/>
      <c r="G133" s="10"/>
      <c r="H133" s="10"/>
      <c r="I133" s="10"/>
      <c r="J133" s="105"/>
      <c r="K133" s="96"/>
      <c r="L133" s="99"/>
      <c r="M133" s="102"/>
      <c r="N133" s="105"/>
    </row>
    <row r="134" spans="2:14" s="8" customFormat="1" ht="26.25" customHeight="1" thickBot="1" x14ac:dyDescent="0.45">
      <c r="B134" s="26" t="s">
        <v>8</v>
      </c>
      <c r="C134" s="24"/>
      <c r="D134" s="24"/>
      <c r="E134" s="24"/>
      <c r="F134" s="24"/>
      <c r="G134" s="24"/>
      <c r="H134" s="24"/>
      <c r="I134" s="24"/>
      <c r="J134" s="106"/>
      <c r="K134" s="97"/>
      <c r="L134" s="100"/>
      <c r="M134" s="103"/>
      <c r="N134" s="106"/>
    </row>
    <row r="135" spans="2:14" s="8" customFormat="1" ht="18.75" customHeight="1" x14ac:dyDescent="0.4">
      <c r="B135" s="29" t="s">
        <v>7</v>
      </c>
      <c r="C135" s="32">
        <f>I132+1</f>
        <v>46033</v>
      </c>
      <c r="D135" s="32">
        <f>C135+1</f>
        <v>46034</v>
      </c>
      <c r="E135" s="32">
        <f t="shared" ref="E135" si="230">D135+1</f>
        <v>46035</v>
      </c>
      <c r="F135" s="32">
        <f t="shared" ref="F135" si="231">E135+1</f>
        <v>46036</v>
      </c>
      <c r="G135" s="32">
        <f t="shared" ref="G135" si="232">F135+1</f>
        <v>46037</v>
      </c>
      <c r="H135" s="32">
        <f t="shared" ref="H135" si="233">G135+1</f>
        <v>46038</v>
      </c>
      <c r="I135" s="32">
        <f t="shared" ref="I135" si="234">H135+1</f>
        <v>46039</v>
      </c>
      <c r="J135" s="104"/>
      <c r="K135" s="95">
        <f t="shared" ref="K135" si="235">COUNTIF(C136:I136,"&lt;&gt;対象外")</f>
        <v>7</v>
      </c>
      <c r="L135" s="98">
        <f t="shared" ref="L135" si="236">COUNTIF(C136:I136,"*休工*")</f>
        <v>0</v>
      </c>
      <c r="M135" s="101"/>
      <c r="N135" s="104"/>
    </row>
    <row r="136" spans="2:14" s="8" customFormat="1" ht="26.25" customHeight="1" x14ac:dyDescent="0.4">
      <c r="B136" s="17" t="s">
        <v>33</v>
      </c>
      <c r="C136" s="10"/>
      <c r="D136" s="10"/>
      <c r="E136" s="10"/>
      <c r="F136" s="10"/>
      <c r="G136" s="10"/>
      <c r="H136" s="10"/>
      <c r="I136" s="10"/>
      <c r="J136" s="105"/>
      <c r="K136" s="96"/>
      <c r="L136" s="99"/>
      <c r="M136" s="102"/>
      <c r="N136" s="105"/>
    </row>
    <row r="137" spans="2:14" s="8" customFormat="1" ht="26.25" customHeight="1" thickBot="1" x14ac:dyDescent="0.45">
      <c r="B137" s="26" t="s">
        <v>8</v>
      </c>
      <c r="C137" s="24"/>
      <c r="D137" s="24"/>
      <c r="E137" s="24"/>
      <c r="F137" s="24"/>
      <c r="G137" s="24"/>
      <c r="H137" s="24"/>
      <c r="I137" s="24"/>
      <c r="J137" s="106"/>
      <c r="K137" s="97"/>
      <c r="L137" s="100"/>
      <c r="M137" s="103"/>
      <c r="N137" s="106"/>
    </row>
    <row r="138" spans="2:14" s="8" customFormat="1" ht="18.75" customHeight="1" x14ac:dyDescent="0.4">
      <c r="B138" s="29" t="s">
        <v>31</v>
      </c>
      <c r="C138" s="32">
        <f>I135+1</f>
        <v>46040</v>
      </c>
      <c r="D138" s="32">
        <f>C138+1</f>
        <v>46041</v>
      </c>
      <c r="E138" s="32">
        <f t="shared" ref="E138" si="237">D138+1</f>
        <v>46042</v>
      </c>
      <c r="F138" s="32">
        <f t="shared" ref="F138" si="238">E138+1</f>
        <v>46043</v>
      </c>
      <c r="G138" s="32">
        <f t="shared" ref="G138" si="239">F138+1</f>
        <v>46044</v>
      </c>
      <c r="H138" s="32">
        <f t="shared" ref="H138" si="240">G138+1</f>
        <v>46045</v>
      </c>
      <c r="I138" s="32">
        <f t="shared" ref="I138" si="241">H138+1</f>
        <v>46046</v>
      </c>
      <c r="J138" s="104"/>
      <c r="K138" s="95">
        <f t="shared" ref="K138" si="242">COUNTIF(C139:I139,"&lt;&gt;対象外")</f>
        <v>7</v>
      </c>
      <c r="L138" s="98">
        <f t="shared" ref="L138" si="243">COUNTIF(C139:I139,"*休工*")</f>
        <v>0</v>
      </c>
      <c r="M138" s="101"/>
      <c r="N138" s="104"/>
    </row>
    <row r="139" spans="2:14" s="8" customFormat="1" ht="26.25" customHeight="1" x14ac:dyDescent="0.4">
      <c r="B139" s="17" t="s">
        <v>33</v>
      </c>
      <c r="C139" s="10"/>
      <c r="D139" s="10"/>
      <c r="E139" s="10"/>
      <c r="F139" s="10"/>
      <c r="G139" s="10"/>
      <c r="H139" s="10"/>
      <c r="I139" s="10"/>
      <c r="J139" s="105"/>
      <c r="K139" s="96"/>
      <c r="L139" s="99"/>
      <c r="M139" s="102"/>
      <c r="N139" s="105"/>
    </row>
    <row r="140" spans="2:14" s="8" customFormat="1" ht="26.25" customHeight="1" thickBot="1" x14ac:dyDescent="0.45">
      <c r="B140" s="26" t="s">
        <v>8</v>
      </c>
      <c r="C140" s="24"/>
      <c r="D140" s="24"/>
      <c r="E140" s="24"/>
      <c r="F140" s="24"/>
      <c r="G140" s="24"/>
      <c r="H140" s="24"/>
      <c r="I140" s="24"/>
      <c r="J140" s="106"/>
      <c r="K140" s="97"/>
      <c r="L140" s="100"/>
      <c r="M140" s="103"/>
      <c r="N140" s="106"/>
    </row>
    <row r="141" spans="2:14" s="8" customFormat="1" ht="18.75" customHeight="1" x14ac:dyDescent="0.4">
      <c r="B141" s="22" t="s">
        <v>7</v>
      </c>
      <c r="C141" s="32">
        <f>I138+1</f>
        <v>46047</v>
      </c>
      <c r="D141" s="32">
        <f>C141+1</f>
        <v>46048</v>
      </c>
      <c r="E141" s="32">
        <f t="shared" ref="E141" si="244">D141+1</f>
        <v>46049</v>
      </c>
      <c r="F141" s="32">
        <f t="shared" ref="F141" si="245">E141+1</f>
        <v>46050</v>
      </c>
      <c r="G141" s="32">
        <f t="shared" ref="G141" si="246">F141+1</f>
        <v>46051</v>
      </c>
      <c r="H141" s="32">
        <f t="shared" ref="H141" si="247">G141+1</f>
        <v>46052</v>
      </c>
      <c r="I141" s="32">
        <f t="shared" ref="I141" si="248">H141+1</f>
        <v>46053</v>
      </c>
      <c r="J141" s="104"/>
      <c r="K141" s="95">
        <f t="shared" ref="K141" si="249">COUNTIF(C142:I142,"&lt;&gt;対象外")</f>
        <v>7</v>
      </c>
      <c r="L141" s="98">
        <f t="shared" ref="L141" si="250">COUNTIF(C142:I142,"*休工*")</f>
        <v>0</v>
      </c>
      <c r="M141" s="101"/>
      <c r="N141" s="104"/>
    </row>
    <row r="142" spans="2:14" s="8" customFormat="1" ht="26.25" customHeight="1" x14ac:dyDescent="0.4">
      <c r="B142" s="17" t="s">
        <v>33</v>
      </c>
      <c r="C142" s="10"/>
      <c r="D142" s="10"/>
      <c r="E142" s="10"/>
      <c r="F142" s="10"/>
      <c r="G142" s="10"/>
      <c r="H142" s="10"/>
      <c r="I142" s="10"/>
      <c r="J142" s="105"/>
      <c r="K142" s="96"/>
      <c r="L142" s="99"/>
      <c r="M142" s="102"/>
      <c r="N142" s="105"/>
    </row>
    <row r="143" spans="2:14" s="8" customFormat="1" ht="26.25" customHeight="1" thickBot="1" x14ac:dyDescent="0.45">
      <c r="B143" s="26" t="s">
        <v>8</v>
      </c>
      <c r="C143" s="24"/>
      <c r="D143" s="24"/>
      <c r="E143" s="24"/>
      <c r="F143" s="24"/>
      <c r="G143" s="24"/>
      <c r="H143" s="24"/>
      <c r="I143" s="24"/>
      <c r="J143" s="106"/>
      <c r="K143" s="97"/>
      <c r="L143" s="100"/>
      <c r="M143" s="103"/>
      <c r="N143" s="106"/>
    </row>
    <row r="144" spans="2:14" s="8" customFormat="1" ht="18.75" customHeight="1" x14ac:dyDescent="0.4">
      <c r="B144" s="29" t="s">
        <v>7</v>
      </c>
      <c r="C144" s="32">
        <f>I141+1</f>
        <v>46054</v>
      </c>
      <c r="D144" s="32">
        <f>C144+1</f>
        <v>46055</v>
      </c>
      <c r="E144" s="32">
        <f t="shared" ref="E144" si="251">D144+1</f>
        <v>46056</v>
      </c>
      <c r="F144" s="32">
        <f t="shared" ref="F144" si="252">E144+1</f>
        <v>46057</v>
      </c>
      <c r="G144" s="32">
        <f t="shared" ref="G144" si="253">F144+1</f>
        <v>46058</v>
      </c>
      <c r="H144" s="32">
        <f t="shared" ref="H144" si="254">G144+1</f>
        <v>46059</v>
      </c>
      <c r="I144" s="32">
        <f t="shared" ref="I144" si="255">H144+1</f>
        <v>46060</v>
      </c>
      <c r="J144" s="104"/>
      <c r="K144" s="95">
        <f t="shared" ref="K144" si="256">COUNTIF(C145:I145,"&lt;&gt;対象外")</f>
        <v>7</v>
      </c>
      <c r="L144" s="98">
        <f t="shared" ref="L144" si="257">COUNTIF(C145:I145,"*休工*")</f>
        <v>0</v>
      </c>
      <c r="M144" s="101"/>
      <c r="N144" s="104"/>
    </row>
    <row r="145" spans="2:14" s="8" customFormat="1" ht="26.25" customHeight="1" x14ac:dyDescent="0.4">
      <c r="B145" s="17" t="s">
        <v>33</v>
      </c>
      <c r="C145" s="10"/>
      <c r="D145" s="10"/>
      <c r="E145" s="10"/>
      <c r="F145" s="10"/>
      <c r="G145" s="10"/>
      <c r="H145" s="10"/>
      <c r="I145" s="10"/>
      <c r="J145" s="105"/>
      <c r="K145" s="96"/>
      <c r="L145" s="99"/>
      <c r="M145" s="102"/>
      <c r="N145" s="105"/>
    </row>
    <row r="146" spans="2:14" s="8" customFormat="1" ht="26.25" customHeight="1" thickBot="1" x14ac:dyDescent="0.45">
      <c r="B146" s="26" t="s">
        <v>8</v>
      </c>
      <c r="C146" s="24"/>
      <c r="D146" s="24"/>
      <c r="E146" s="24"/>
      <c r="F146" s="24"/>
      <c r="G146" s="24"/>
      <c r="H146" s="24"/>
      <c r="I146" s="24"/>
      <c r="J146" s="106"/>
      <c r="K146" s="97"/>
      <c r="L146" s="100"/>
      <c r="M146" s="103"/>
      <c r="N146" s="106"/>
    </row>
    <row r="147" spans="2:14" s="8" customFormat="1" ht="18.75" customHeight="1" x14ac:dyDescent="0.4">
      <c r="B147" s="22" t="s">
        <v>7</v>
      </c>
      <c r="C147" s="32">
        <f>I144+1</f>
        <v>46061</v>
      </c>
      <c r="D147" s="32">
        <f>C147+1</f>
        <v>46062</v>
      </c>
      <c r="E147" s="32">
        <f t="shared" ref="E147" si="258">D147+1</f>
        <v>46063</v>
      </c>
      <c r="F147" s="32">
        <f t="shared" ref="F147" si="259">E147+1</f>
        <v>46064</v>
      </c>
      <c r="G147" s="32">
        <f t="shared" ref="G147" si="260">F147+1</f>
        <v>46065</v>
      </c>
      <c r="H147" s="32">
        <f t="shared" ref="H147" si="261">G147+1</f>
        <v>46066</v>
      </c>
      <c r="I147" s="32">
        <f t="shared" ref="I147" si="262">H147+1</f>
        <v>46067</v>
      </c>
      <c r="J147" s="104"/>
      <c r="K147" s="95">
        <f t="shared" ref="K147" si="263">COUNTIF(C148:I148,"&lt;&gt;対象外")</f>
        <v>7</v>
      </c>
      <c r="L147" s="98">
        <f t="shared" ref="L147" si="264">COUNTIF(C148:I148,"*休工*")</f>
        <v>0</v>
      </c>
      <c r="M147" s="101"/>
      <c r="N147" s="104"/>
    </row>
    <row r="148" spans="2:14" s="8" customFormat="1" ht="26.25" customHeight="1" x14ac:dyDescent="0.4">
      <c r="B148" s="17" t="s">
        <v>33</v>
      </c>
      <c r="C148" s="10"/>
      <c r="D148" s="10"/>
      <c r="E148" s="10"/>
      <c r="F148" s="10"/>
      <c r="G148" s="10"/>
      <c r="H148" s="10"/>
      <c r="I148" s="10"/>
      <c r="J148" s="105"/>
      <c r="K148" s="96"/>
      <c r="L148" s="99"/>
      <c r="M148" s="102"/>
      <c r="N148" s="105"/>
    </row>
    <row r="149" spans="2:14" s="8" customFormat="1" ht="26.25" customHeight="1" thickBot="1" x14ac:dyDescent="0.45">
      <c r="B149" s="26" t="s">
        <v>8</v>
      </c>
      <c r="C149" s="24"/>
      <c r="D149" s="24"/>
      <c r="E149" s="24"/>
      <c r="F149" s="24"/>
      <c r="G149" s="24"/>
      <c r="H149" s="24"/>
      <c r="I149" s="24"/>
      <c r="J149" s="106"/>
      <c r="K149" s="97"/>
      <c r="L149" s="100"/>
      <c r="M149" s="103"/>
      <c r="N149" s="106"/>
    </row>
    <row r="150" spans="2:14" s="8" customFormat="1" ht="18.75" customHeight="1" x14ac:dyDescent="0.4">
      <c r="B150" s="29" t="s">
        <v>31</v>
      </c>
      <c r="C150" s="32">
        <f>I147+1</f>
        <v>46068</v>
      </c>
      <c r="D150" s="32">
        <f>C150+1</f>
        <v>46069</v>
      </c>
      <c r="E150" s="32">
        <f t="shared" ref="E150" si="265">D150+1</f>
        <v>46070</v>
      </c>
      <c r="F150" s="32">
        <f t="shared" ref="F150" si="266">E150+1</f>
        <v>46071</v>
      </c>
      <c r="G150" s="32">
        <f t="shared" ref="G150" si="267">F150+1</f>
        <v>46072</v>
      </c>
      <c r="H150" s="32">
        <f t="shared" ref="H150" si="268">G150+1</f>
        <v>46073</v>
      </c>
      <c r="I150" s="32">
        <f t="shared" ref="I150" si="269">H150+1</f>
        <v>46074</v>
      </c>
      <c r="J150" s="107"/>
      <c r="K150" s="95">
        <f>COUNTIF(C151:I151,"&lt;&gt;対象外")</f>
        <v>7</v>
      </c>
      <c r="L150" s="98">
        <f>COUNTIF(C151:I151,"*休工*")</f>
        <v>0</v>
      </c>
      <c r="M150" s="101"/>
      <c r="N150" s="104"/>
    </row>
    <row r="151" spans="2:14" s="8" customFormat="1" ht="26.25" customHeight="1" x14ac:dyDescent="0.4">
      <c r="B151" s="17" t="s">
        <v>33</v>
      </c>
      <c r="C151" s="10"/>
      <c r="D151" s="10"/>
      <c r="E151" s="10"/>
      <c r="F151" s="10"/>
      <c r="G151" s="10"/>
      <c r="H151" s="10"/>
      <c r="I151" s="10"/>
      <c r="J151" s="108"/>
      <c r="K151" s="96"/>
      <c r="L151" s="99"/>
      <c r="M151" s="102"/>
      <c r="N151" s="105"/>
    </row>
    <row r="152" spans="2:14" s="8" customFormat="1" ht="26.25" customHeight="1" thickBot="1" x14ac:dyDescent="0.45">
      <c r="B152" s="26" t="s">
        <v>8</v>
      </c>
      <c r="C152" s="24"/>
      <c r="D152" s="24"/>
      <c r="E152" s="24"/>
      <c r="F152" s="24"/>
      <c r="G152" s="24"/>
      <c r="H152" s="24"/>
      <c r="I152" s="24"/>
      <c r="J152" s="109"/>
      <c r="K152" s="97"/>
      <c r="L152" s="100"/>
      <c r="M152" s="103"/>
      <c r="N152" s="106"/>
    </row>
    <row r="153" spans="2:14" s="8" customFormat="1" ht="18.75" customHeight="1" x14ac:dyDescent="0.4">
      <c r="B153" s="22" t="s">
        <v>7</v>
      </c>
      <c r="C153" s="31">
        <f>I150+1</f>
        <v>46075</v>
      </c>
      <c r="D153" s="31">
        <f>C153+1</f>
        <v>46076</v>
      </c>
      <c r="E153" s="31">
        <f t="shared" ref="E153" si="270">D153+1</f>
        <v>46077</v>
      </c>
      <c r="F153" s="31">
        <f t="shared" ref="F153" si="271">E153+1</f>
        <v>46078</v>
      </c>
      <c r="G153" s="31">
        <f t="shared" ref="G153" si="272">F153+1</f>
        <v>46079</v>
      </c>
      <c r="H153" s="31">
        <f t="shared" ref="H153" si="273">G153+1</f>
        <v>46080</v>
      </c>
      <c r="I153" s="31">
        <f t="shared" ref="I153" si="274">H153+1</f>
        <v>46081</v>
      </c>
      <c r="J153" s="104"/>
      <c r="K153" s="95">
        <f t="shared" ref="K153" si="275">COUNTIF(C154:I154,"&lt;&gt;対象外")</f>
        <v>7</v>
      </c>
      <c r="L153" s="98">
        <f>COUNTIF(C154:I154,"*休工*")</f>
        <v>0</v>
      </c>
      <c r="M153" s="101"/>
      <c r="N153" s="104"/>
    </row>
    <row r="154" spans="2:14" s="8" customFormat="1" ht="26.25" customHeight="1" x14ac:dyDescent="0.4">
      <c r="B154" s="17" t="s">
        <v>33</v>
      </c>
      <c r="C154" s="10"/>
      <c r="D154" s="10"/>
      <c r="E154" s="10"/>
      <c r="F154" s="10"/>
      <c r="G154" s="10"/>
      <c r="H154" s="10"/>
      <c r="I154" s="10"/>
      <c r="J154" s="105"/>
      <c r="K154" s="96"/>
      <c r="L154" s="99"/>
      <c r="M154" s="102"/>
      <c r="N154" s="105"/>
    </row>
    <row r="155" spans="2:14" s="8" customFormat="1" ht="26.25" customHeight="1" thickBot="1" x14ac:dyDescent="0.45">
      <c r="B155" s="26" t="s">
        <v>8</v>
      </c>
      <c r="C155" s="24"/>
      <c r="D155" s="24"/>
      <c r="E155" s="24"/>
      <c r="F155" s="24"/>
      <c r="G155" s="24"/>
      <c r="H155" s="24"/>
      <c r="I155" s="24"/>
      <c r="J155" s="106"/>
      <c r="K155" s="97"/>
      <c r="L155" s="100"/>
      <c r="M155" s="103"/>
      <c r="N155" s="106"/>
    </row>
    <row r="156" spans="2:14" s="8" customFormat="1" ht="18.75" customHeight="1" x14ac:dyDescent="0.4">
      <c r="B156" s="29" t="s">
        <v>7</v>
      </c>
      <c r="C156" s="32">
        <f>I153+1</f>
        <v>46082</v>
      </c>
      <c r="D156" s="32">
        <f>C156+1</f>
        <v>46083</v>
      </c>
      <c r="E156" s="32">
        <f t="shared" ref="E156" si="276">D156+1</f>
        <v>46084</v>
      </c>
      <c r="F156" s="32">
        <f t="shared" ref="F156" si="277">E156+1</f>
        <v>46085</v>
      </c>
      <c r="G156" s="32">
        <f t="shared" ref="G156" si="278">F156+1</f>
        <v>46086</v>
      </c>
      <c r="H156" s="32">
        <f t="shared" ref="H156" si="279">G156+1</f>
        <v>46087</v>
      </c>
      <c r="I156" s="32">
        <f t="shared" ref="I156" si="280">H156+1</f>
        <v>46088</v>
      </c>
      <c r="J156" s="104"/>
      <c r="K156" s="95">
        <f t="shared" ref="K156" si="281">COUNTIF(C157:I157,"&lt;&gt;対象外")</f>
        <v>7</v>
      </c>
      <c r="L156" s="98">
        <f t="shared" ref="L156" si="282">COUNTIF(C157:I157,"*休工*")</f>
        <v>0</v>
      </c>
      <c r="M156" s="101"/>
      <c r="N156" s="104"/>
    </row>
    <row r="157" spans="2:14" s="8" customFormat="1" ht="26.25" customHeight="1" x14ac:dyDescent="0.4">
      <c r="B157" s="17" t="s">
        <v>33</v>
      </c>
      <c r="C157" s="10"/>
      <c r="D157" s="10"/>
      <c r="E157" s="10"/>
      <c r="F157" s="10"/>
      <c r="G157" s="10"/>
      <c r="H157" s="10"/>
      <c r="I157" s="10"/>
      <c r="J157" s="105"/>
      <c r="K157" s="96"/>
      <c r="L157" s="99"/>
      <c r="M157" s="102"/>
      <c r="N157" s="105"/>
    </row>
    <row r="158" spans="2:14" s="8" customFormat="1" ht="26.25" customHeight="1" thickBot="1" x14ac:dyDescent="0.45">
      <c r="B158" s="26" t="s">
        <v>8</v>
      </c>
      <c r="C158" s="24"/>
      <c r="D158" s="24"/>
      <c r="E158" s="24"/>
      <c r="F158" s="24"/>
      <c r="G158" s="24"/>
      <c r="H158" s="24"/>
      <c r="I158" s="24"/>
      <c r="J158" s="106"/>
      <c r="K158" s="97"/>
      <c r="L158" s="100"/>
      <c r="M158" s="103"/>
      <c r="N158" s="106"/>
    </row>
    <row r="159" spans="2:14" s="8" customFormat="1" ht="18.75" customHeight="1" x14ac:dyDescent="0.4">
      <c r="B159" s="22" t="s">
        <v>7</v>
      </c>
      <c r="C159" s="32">
        <f>I156+1</f>
        <v>46089</v>
      </c>
      <c r="D159" s="32">
        <f>C159+1</f>
        <v>46090</v>
      </c>
      <c r="E159" s="32">
        <f t="shared" ref="E159" si="283">D159+1</f>
        <v>46091</v>
      </c>
      <c r="F159" s="32">
        <f t="shared" ref="F159" si="284">E159+1</f>
        <v>46092</v>
      </c>
      <c r="G159" s="32">
        <f t="shared" ref="G159" si="285">F159+1</f>
        <v>46093</v>
      </c>
      <c r="H159" s="32">
        <f t="shared" ref="H159" si="286">G159+1</f>
        <v>46094</v>
      </c>
      <c r="I159" s="32">
        <f t="shared" ref="I159" si="287">H159+1</f>
        <v>46095</v>
      </c>
      <c r="J159" s="104"/>
      <c r="K159" s="95">
        <f t="shared" ref="K159" si="288">COUNTIF(C160:I160,"&lt;&gt;対象外")</f>
        <v>7</v>
      </c>
      <c r="L159" s="98">
        <f t="shared" ref="L159" si="289">COUNTIF(C160:I160,"*休工*")</f>
        <v>0</v>
      </c>
      <c r="M159" s="101"/>
      <c r="N159" s="104"/>
    </row>
    <row r="160" spans="2:14" s="8" customFormat="1" ht="26.25" customHeight="1" x14ac:dyDescent="0.4">
      <c r="B160" s="17" t="s">
        <v>33</v>
      </c>
      <c r="C160" s="10"/>
      <c r="D160" s="10"/>
      <c r="E160" s="10"/>
      <c r="F160" s="10"/>
      <c r="G160" s="10"/>
      <c r="H160" s="10"/>
      <c r="I160" s="10"/>
      <c r="J160" s="105"/>
      <c r="K160" s="96"/>
      <c r="L160" s="99"/>
      <c r="M160" s="102"/>
      <c r="N160" s="105"/>
    </row>
    <row r="161" spans="2:14" s="8" customFormat="1" ht="26.25" customHeight="1" thickBot="1" x14ac:dyDescent="0.45">
      <c r="B161" s="26" t="s">
        <v>8</v>
      </c>
      <c r="C161" s="24"/>
      <c r="D161" s="24"/>
      <c r="E161" s="24"/>
      <c r="F161" s="24"/>
      <c r="G161" s="24"/>
      <c r="H161" s="24"/>
      <c r="I161" s="24"/>
      <c r="J161" s="106"/>
      <c r="K161" s="97"/>
      <c r="L161" s="100"/>
      <c r="M161" s="103"/>
      <c r="N161" s="106"/>
    </row>
    <row r="162" spans="2:14" s="8" customFormat="1" ht="18.75" customHeight="1" x14ac:dyDescent="0.4">
      <c r="B162" s="29" t="s">
        <v>7</v>
      </c>
      <c r="C162" s="32">
        <f>I159+1</f>
        <v>46096</v>
      </c>
      <c r="D162" s="32">
        <f>C162+1</f>
        <v>46097</v>
      </c>
      <c r="E162" s="32">
        <f t="shared" ref="E162" si="290">D162+1</f>
        <v>46098</v>
      </c>
      <c r="F162" s="32">
        <f t="shared" ref="F162" si="291">E162+1</f>
        <v>46099</v>
      </c>
      <c r="G162" s="32">
        <f t="shared" ref="G162" si="292">F162+1</f>
        <v>46100</v>
      </c>
      <c r="H162" s="32">
        <f t="shared" ref="H162" si="293">G162+1</f>
        <v>46101</v>
      </c>
      <c r="I162" s="32">
        <f t="shared" ref="I162" si="294">H162+1</f>
        <v>46102</v>
      </c>
      <c r="J162" s="104"/>
      <c r="K162" s="95">
        <f t="shared" ref="K162" si="295">COUNTIF(C163:I163,"&lt;&gt;対象外")</f>
        <v>7</v>
      </c>
      <c r="L162" s="98">
        <f t="shared" ref="L162" si="296">COUNTIF(C163:I163,"*休工*")</f>
        <v>0</v>
      </c>
      <c r="M162" s="101"/>
      <c r="N162" s="104"/>
    </row>
    <row r="163" spans="2:14" s="8" customFormat="1" ht="26.25" customHeight="1" x14ac:dyDescent="0.4">
      <c r="B163" s="17" t="s">
        <v>33</v>
      </c>
      <c r="C163" s="10"/>
      <c r="D163" s="10"/>
      <c r="E163" s="10"/>
      <c r="F163" s="10"/>
      <c r="G163" s="10"/>
      <c r="H163" s="10"/>
      <c r="I163" s="10"/>
      <c r="J163" s="105"/>
      <c r="K163" s="96"/>
      <c r="L163" s="99"/>
      <c r="M163" s="102"/>
      <c r="N163" s="105"/>
    </row>
    <row r="164" spans="2:14" s="8" customFormat="1" ht="26.25" customHeight="1" thickBot="1" x14ac:dyDescent="0.45">
      <c r="B164" s="26" t="s">
        <v>8</v>
      </c>
      <c r="C164" s="24"/>
      <c r="D164" s="24"/>
      <c r="E164" s="24"/>
      <c r="F164" s="24"/>
      <c r="G164" s="24"/>
      <c r="H164" s="24"/>
      <c r="I164" s="24"/>
      <c r="J164" s="106"/>
      <c r="K164" s="97"/>
      <c r="L164" s="100"/>
      <c r="M164" s="103"/>
      <c r="N164" s="106"/>
    </row>
    <row r="165" spans="2:14" s="8" customFormat="1" ht="18.75" customHeight="1" x14ac:dyDescent="0.4">
      <c r="B165" s="29" t="s">
        <v>31</v>
      </c>
      <c r="C165" s="32">
        <f>I162+1</f>
        <v>46103</v>
      </c>
      <c r="D165" s="32">
        <f>C165+1</f>
        <v>46104</v>
      </c>
      <c r="E165" s="32">
        <f t="shared" ref="E165" si="297">D165+1</f>
        <v>46105</v>
      </c>
      <c r="F165" s="32">
        <f t="shared" ref="F165" si="298">E165+1</f>
        <v>46106</v>
      </c>
      <c r="G165" s="32">
        <f t="shared" ref="G165" si="299">F165+1</f>
        <v>46107</v>
      </c>
      <c r="H165" s="32">
        <f t="shared" ref="H165" si="300">G165+1</f>
        <v>46108</v>
      </c>
      <c r="I165" s="32">
        <f t="shared" ref="I165" si="301">H165+1</f>
        <v>46109</v>
      </c>
      <c r="J165" s="104"/>
      <c r="K165" s="95">
        <f t="shared" ref="K165" si="302">COUNTIF(C166:I166,"&lt;&gt;対象外")</f>
        <v>7</v>
      </c>
      <c r="L165" s="98">
        <f t="shared" ref="L165" si="303">COUNTIF(C166:I166,"*休工*")</f>
        <v>0</v>
      </c>
      <c r="M165" s="101"/>
      <c r="N165" s="104"/>
    </row>
    <row r="166" spans="2:14" s="8" customFormat="1" ht="26.25" customHeight="1" x14ac:dyDescent="0.4">
      <c r="B166" s="17" t="s">
        <v>33</v>
      </c>
      <c r="C166" s="10"/>
      <c r="D166" s="10"/>
      <c r="E166" s="10"/>
      <c r="F166" s="10"/>
      <c r="G166" s="10"/>
      <c r="H166" s="10"/>
      <c r="I166" s="10"/>
      <c r="J166" s="105"/>
      <c r="K166" s="96"/>
      <c r="L166" s="99"/>
      <c r="M166" s="102"/>
      <c r="N166" s="105"/>
    </row>
    <row r="167" spans="2:14" s="8" customFormat="1" ht="26.25" customHeight="1" thickBot="1" x14ac:dyDescent="0.45">
      <c r="B167" s="26" t="s">
        <v>8</v>
      </c>
      <c r="C167" s="24"/>
      <c r="D167" s="24"/>
      <c r="E167" s="24"/>
      <c r="F167" s="24"/>
      <c r="G167" s="24"/>
      <c r="H167" s="24"/>
      <c r="I167" s="24"/>
      <c r="J167" s="106"/>
      <c r="K167" s="97"/>
      <c r="L167" s="100"/>
      <c r="M167" s="103"/>
      <c r="N167" s="106"/>
    </row>
    <row r="168" spans="2:14" s="8" customFormat="1" ht="18.75" customHeight="1" x14ac:dyDescent="0.4">
      <c r="B168" s="22" t="s">
        <v>7</v>
      </c>
      <c r="C168" s="32">
        <f>I165+1</f>
        <v>46110</v>
      </c>
      <c r="D168" s="32">
        <f>C168+1</f>
        <v>46111</v>
      </c>
      <c r="E168" s="32">
        <f t="shared" ref="E168" si="304">D168+1</f>
        <v>46112</v>
      </c>
      <c r="F168" s="32">
        <f t="shared" ref="F168" si="305">E168+1</f>
        <v>46113</v>
      </c>
      <c r="G168" s="32">
        <f t="shared" ref="G168" si="306">F168+1</f>
        <v>46114</v>
      </c>
      <c r="H168" s="32">
        <f t="shared" ref="H168" si="307">G168+1</f>
        <v>46115</v>
      </c>
      <c r="I168" s="32">
        <f t="shared" ref="I168" si="308">H168+1</f>
        <v>46116</v>
      </c>
      <c r="J168" s="104"/>
      <c r="K168" s="95">
        <f t="shared" ref="K168" si="309">COUNTIF(C169:I169,"&lt;&gt;対象外")</f>
        <v>7</v>
      </c>
      <c r="L168" s="98">
        <f t="shared" ref="L168" si="310">COUNTIF(C169:I169,"*休工*")</f>
        <v>0</v>
      </c>
      <c r="M168" s="101"/>
      <c r="N168" s="104"/>
    </row>
    <row r="169" spans="2:14" s="8" customFormat="1" ht="26.25" customHeight="1" x14ac:dyDescent="0.4">
      <c r="B169" s="17" t="s">
        <v>33</v>
      </c>
      <c r="C169" s="10"/>
      <c r="D169" s="10"/>
      <c r="E169" s="10"/>
      <c r="F169" s="10"/>
      <c r="G169" s="10"/>
      <c r="H169" s="10"/>
      <c r="I169" s="10"/>
      <c r="J169" s="105"/>
      <c r="K169" s="96"/>
      <c r="L169" s="99"/>
      <c r="M169" s="102"/>
      <c r="N169" s="105"/>
    </row>
    <row r="170" spans="2:14" s="8" customFormat="1" ht="26.25" customHeight="1" thickBot="1" x14ac:dyDescent="0.45">
      <c r="B170" s="26" t="s">
        <v>8</v>
      </c>
      <c r="C170" s="24"/>
      <c r="D170" s="24"/>
      <c r="E170" s="24"/>
      <c r="F170" s="24"/>
      <c r="G170" s="24"/>
      <c r="H170" s="24"/>
      <c r="I170" s="24"/>
      <c r="J170" s="106"/>
      <c r="K170" s="97"/>
      <c r="L170" s="100"/>
      <c r="M170" s="103"/>
      <c r="N170" s="106"/>
    </row>
    <row r="171" spans="2:14" ht="46.5" customHeight="1" thickBot="1" x14ac:dyDescent="0.45">
      <c r="B171" s="110" t="s">
        <v>18</v>
      </c>
      <c r="C171" s="111"/>
      <c r="D171" s="111"/>
      <c r="E171" s="111"/>
      <c r="F171" s="111"/>
      <c r="G171" s="111"/>
      <c r="H171" s="111"/>
      <c r="I171" s="111"/>
      <c r="J171" s="112"/>
      <c r="K171" s="27">
        <f>SUM(K12:K170)</f>
        <v>371</v>
      </c>
      <c r="L171" s="28">
        <f>SUM(L12:L170)</f>
        <v>0</v>
      </c>
      <c r="M171" s="28">
        <f>SUM(M12:M170)</f>
        <v>0</v>
      </c>
      <c r="N171" s="18">
        <f>SUM(N12:N170)</f>
        <v>0</v>
      </c>
    </row>
    <row r="172" spans="2:14" s="6" customFormat="1" ht="14.25" customHeight="1" x14ac:dyDescent="0.4">
      <c r="B172" s="6" t="s">
        <v>30</v>
      </c>
    </row>
    <row r="173" spans="2:14" ht="14.25" customHeight="1" x14ac:dyDescent="0.4"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2:14" s="6" customFormat="1" ht="12.75" thickBot="1" x14ac:dyDescent="0.45">
      <c r="B174" s="6" t="s">
        <v>72</v>
      </c>
    </row>
    <row r="175" spans="2:14" ht="24" customHeight="1" thickBot="1" x14ac:dyDescent="0.45">
      <c r="B175" s="8">
        <f>L171</f>
        <v>0</v>
      </c>
      <c r="C175" s="8" t="s">
        <v>24</v>
      </c>
      <c r="D175" s="8">
        <f>K171</f>
        <v>371</v>
      </c>
      <c r="E175" s="8" t="s">
        <v>25</v>
      </c>
      <c r="F175" s="47">
        <f>ROUNDDOWN(B175/D175,3)</f>
        <v>0</v>
      </c>
      <c r="G175" s="40" t="s">
        <v>26</v>
      </c>
      <c r="H175" s="113" t="str">
        <f>IF(F175&gt;=28.5%,"達成","未達成")</f>
        <v>未達成</v>
      </c>
      <c r="I175" s="114"/>
    </row>
    <row r="176" spans="2:14" ht="12" customHeight="1" thickBot="1" x14ac:dyDescent="0.45">
      <c r="B176" s="6" t="s">
        <v>74</v>
      </c>
      <c r="C176" s="8"/>
      <c r="D176" s="8"/>
      <c r="E176" s="8"/>
      <c r="F176" s="47"/>
      <c r="G176" s="40"/>
      <c r="H176" s="44"/>
      <c r="I176" s="36"/>
    </row>
    <row r="177" spans="2:9" s="8" customFormat="1" ht="24" customHeight="1" thickBot="1" x14ac:dyDescent="0.45">
      <c r="B177" s="8">
        <f>N171</f>
        <v>0</v>
      </c>
      <c r="C177" s="8" t="s">
        <v>24</v>
      </c>
      <c r="D177" s="8">
        <f>M171</f>
        <v>0</v>
      </c>
      <c r="E177" s="8" t="s">
        <v>25</v>
      </c>
      <c r="F177" s="47" t="e">
        <f>ROUNDDOWN(B177/D177,3)</f>
        <v>#DIV/0!</v>
      </c>
      <c r="G177" s="40" t="s">
        <v>26</v>
      </c>
      <c r="H177" s="115" t="e">
        <f>IF(AND(F177&gt;=100%,F175&gt;=28.5%),"達成","未達成")</f>
        <v>#DIV/0!</v>
      </c>
      <c r="I177" s="116"/>
    </row>
    <row r="178" spans="2:9" s="8" customFormat="1" ht="12" customHeight="1" x14ac:dyDescent="0.4">
      <c r="B178" s="6"/>
      <c r="F178" s="11"/>
      <c r="H178" s="16"/>
      <c r="I178" s="16"/>
    </row>
    <row r="179" spans="2:9" x14ac:dyDescent="0.4">
      <c r="B179" s="6"/>
    </row>
  </sheetData>
  <mergeCells count="286">
    <mergeCell ref="J159:J161"/>
    <mergeCell ref="K159:K161"/>
    <mergeCell ref="L159:L161"/>
    <mergeCell ref="M159:M161"/>
    <mergeCell ref="N159:N161"/>
    <mergeCell ref="J168:J170"/>
    <mergeCell ref="K168:K170"/>
    <mergeCell ref="L168:L170"/>
    <mergeCell ref="M168:M170"/>
    <mergeCell ref="N168:N170"/>
    <mergeCell ref="J162:J164"/>
    <mergeCell ref="K162:K164"/>
    <mergeCell ref="L162:L164"/>
    <mergeCell ref="M162:M164"/>
    <mergeCell ref="N162:N164"/>
    <mergeCell ref="J165:J167"/>
    <mergeCell ref="K165:K167"/>
    <mergeCell ref="L165:L167"/>
    <mergeCell ref="M165:M167"/>
    <mergeCell ref="N165:N167"/>
    <mergeCell ref="J153:J155"/>
    <mergeCell ref="K153:K155"/>
    <mergeCell ref="L153:L155"/>
    <mergeCell ref="M153:M155"/>
    <mergeCell ref="N153:N155"/>
    <mergeCell ref="J156:J158"/>
    <mergeCell ref="K156:K158"/>
    <mergeCell ref="L156:L158"/>
    <mergeCell ref="M156:M158"/>
    <mergeCell ref="N156:N158"/>
    <mergeCell ref="J147:J149"/>
    <mergeCell ref="K147:K149"/>
    <mergeCell ref="L147:L149"/>
    <mergeCell ref="M147:M149"/>
    <mergeCell ref="N147:N149"/>
    <mergeCell ref="J150:J152"/>
    <mergeCell ref="K150:K152"/>
    <mergeCell ref="L150:L152"/>
    <mergeCell ref="M150:M152"/>
    <mergeCell ref="N150:N152"/>
    <mergeCell ref="J141:J143"/>
    <mergeCell ref="K141:K143"/>
    <mergeCell ref="L141:L143"/>
    <mergeCell ref="M141:M143"/>
    <mergeCell ref="N141:N143"/>
    <mergeCell ref="J144:J146"/>
    <mergeCell ref="K144:K146"/>
    <mergeCell ref="L144:L146"/>
    <mergeCell ref="M144:M146"/>
    <mergeCell ref="N144:N146"/>
    <mergeCell ref="J135:J137"/>
    <mergeCell ref="K135:K137"/>
    <mergeCell ref="L135:L137"/>
    <mergeCell ref="M135:M137"/>
    <mergeCell ref="N135:N137"/>
    <mergeCell ref="J138:J140"/>
    <mergeCell ref="K138:K140"/>
    <mergeCell ref="L138:L140"/>
    <mergeCell ref="M138:M140"/>
    <mergeCell ref="N138:N140"/>
    <mergeCell ref="J129:J131"/>
    <mergeCell ref="K129:K131"/>
    <mergeCell ref="L129:L131"/>
    <mergeCell ref="M129:M131"/>
    <mergeCell ref="N129:N131"/>
    <mergeCell ref="J132:J134"/>
    <mergeCell ref="K132:K134"/>
    <mergeCell ref="L132:L134"/>
    <mergeCell ref="M132:M134"/>
    <mergeCell ref="N132:N134"/>
    <mergeCell ref="J123:J125"/>
    <mergeCell ref="K123:K125"/>
    <mergeCell ref="L123:L125"/>
    <mergeCell ref="M123:M125"/>
    <mergeCell ref="N123:N125"/>
    <mergeCell ref="J126:J128"/>
    <mergeCell ref="K126:K128"/>
    <mergeCell ref="L126:L128"/>
    <mergeCell ref="M126:M128"/>
    <mergeCell ref="N126:N128"/>
    <mergeCell ref="J117:J119"/>
    <mergeCell ref="K117:K119"/>
    <mergeCell ref="L117:L119"/>
    <mergeCell ref="M117:M119"/>
    <mergeCell ref="N117:N119"/>
    <mergeCell ref="J120:J122"/>
    <mergeCell ref="K120:K122"/>
    <mergeCell ref="L120:L122"/>
    <mergeCell ref="M120:M122"/>
    <mergeCell ref="N120:N122"/>
    <mergeCell ref="J111:J113"/>
    <mergeCell ref="K111:K113"/>
    <mergeCell ref="L111:L113"/>
    <mergeCell ref="M111:M113"/>
    <mergeCell ref="N111:N113"/>
    <mergeCell ref="J114:J116"/>
    <mergeCell ref="K114:K116"/>
    <mergeCell ref="L114:L116"/>
    <mergeCell ref="M114:M116"/>
    <mergeCell ref="N114:N116"/>
    <mergeCell ref="J105:J107"/>
    <mergeCell ref="K105:K107"/>
    <mergeCell ref="L105:L107"/>
    <mergeCell ref="M105:M107"/>
    <mergeCell ref="N105:N107"/>
    <mergeCell ref="J108:J110"/>
    <mergeCell ref="K108:K110"/>
    <mergeCell ref="L108:L110"/>
    <mergeCell ref="M108:M110"/>
    <mergeCell ref="N108:N110"/>
    <mergeCell ref="J99:J101"/>
    <mergeCell ref="K99:K101"/>
    <mergeCell ref="L99:L101"/>
    <mergeCell ref="M99:M101"/>
    <mergeCell ref="N99:N101"/>
    <mergeCell ref="J102:J104"/>
    <mergeCell ref="K102:K104"/>
    <mergeCell ref="L102:L104"/>
    <mergeCell ref="M102:M104"/>
    <mergeCell ref="N102:N104"/>
    <mergeCell ref="M90:M92"/>
    <mergeCell ref="N90:N92"/>
    <mergeCell ref="J93:J95"/>
    <mergeCell ref="K93:K95"/>
    <mergeCell ref="L93:L95"/>
    <mergeCell ref="M93:M95"/>
    <mergeCell ref="N93:N95"/>
    <mergeCell ref="J96:J98"/>
    <mergeCell ref="K96:K98"/>
    <mergeCell ref="L96:L98"/>
    <mergeCell ref="M96:M98"/>
    <mergeCell ref="N96:N98"/>
    <mergeCell ref="M81:M83"/>
    <mergeCell ref="N81:N83"/>
    <mergeCell ref="J84:J86"/>
    <mergeCell ref="K84:K86"/>
    <mergeCell ref="L84:L86"/>
    <mergeCell ref="M84:M86"/>
    <mergeCell ref="N84:N86"/>
    <mergeCell ref="J87:J89"/>
    <mergeCell ref="K87:K89"/>
    <mergeCell ref="L87:L89"/>
    <mergeCell ref="M87:M89"/>
    <mergeCell ref="N87:N89"/>
    <mergeCell ref="M72:M74"/>
    <mergeCell ref="N72:N74"/>
    <mergeCell ref="J75:J77"/>
    <mergeCell ref="K75:K77"/>
    <mergeCell ref="L75:L77"/>
    <mergeCell ref="M75:M77"/>
    <mergeCell ref="N75:N77"/>
    <mergeCell ref="J78:J80"/>
    <mergeCell ref="K78:K80"/>
    <mergeCell ref="L78:L80"/>
    <mergeCell ref="M78:M80"/>
    <mergeCell ref="N78:N80"/>
    <mergeCell ref="M63:M65"/>
    <mergeCell ref="N63:N65"/>
    <mergeCell ref="J66:J68"/>
    <mergeCell ref="K66:K68"/>
    <mergeCell ref="L66:L68"/>
    <mergeCell ref="M66:M68"/>
    <mergeCell ref="N66:N68"/>
    <mergeCell ref="J69:J71"/>
    <mergeCell ref="K69:K71"/>
    <mergeCell ref="L69:L71"/>
    <mergeCell ref="M69:M71"/>
    <mergeCell ref="N69:N71"/>
    <mergeCell ref="M54:M56"/>
    <mergeCell ref="N54:N56"/>
    <mergeCell ref="J57:J59"/>
    <mergeCell ref="K57:K59"/>
    <mergeCell ref="L57:L59"/>
    <mergeCell ref="M57:M59"/>
    <mergeCell ref="N57:N59"/>
    <mergeCell ref="J60:J62"/>
    <mergeCell ref="K60:K62"/>
    <mergeCell ref="L60:L62"/>
    <mergeCell ref="M60:M62"/>
    <mergeCell ref="N60:N62"/>
    <mergeCell ref="M48:M50"/>
    <mergeCell ref="N48:N50"/>
    <mergeCell ref="J51:J53"/>
    <mergeCell ref="K51:K53"/>
    <mergeCell ref="L51:L53"/>
    <mergeCell ref="M51:M53"/>
    <mergeCell ref="N51:N53"/>
    <mergeCell ref="M42:M44"/>
    <mergeCell ref="N42:N44"/>
    <mergeCell ref="J45:J47"/>
    <mergeCell ref="K45:K47"/>
    <mergeCell ref="L45:L47"/>
    <mergeCell ref="M45:M47"/>
    <mergeCell ref="N45:N47"/>
    <mergeCell ref="B171:J171"/>
    <mergeCell ref="H175:I175"/>
    <mergeCell ref="H177:I177"/>
    <mergeCell ref="J42:J44"/>
    <mergeCell ref="K42:K44"/>
    <mergeCell ref="L42:L44"/>
    <mergeCell ref="J48:J50"/>
    <mergeCell ref="K48:K50"/>
    <mergeCell ref="L48:L50"/>
    <mergeCell ref="J54:J56"/>
    <mergeCell ref="K54:K56"/>
    <mergeCell ref="L54:L56"/>
    <mergeCell ref="J63:J65"/>
    <mergeCell ref="K63:K65"/>
    <mergeCell ref="L63:L65"/>
    <mergeCell ref="J72:J74"/>
    <mergeCell ref="K72:K74"/>
    <mergeCell ref="L72:L74"/>
    <mergeCell ref="J81:J83"/>
    <mergeCell ref="K81:K83"/>
    <mergeCell ref="L81:L83"/>
    <mergeCell ref="J90:J92"/>
    <mergeCell ref="K90:K92"/>
    <mergeCell ref="L90:L92"/>
    <mergeCell ref="J36:J38"/>
    <mergeCell ref="K36:K38"/>
    <mergeCell ref="L36:L38"/>
    <mergeCell ref="M36:M38"/>
    <mergeCell ref="N36:N38"/>
    <mergeCell ref="J39:J41"/>
    <mergeCell ref="K39:K41"/>
    <mergeCell ref="L39:L41"/>
    <mergeCell ref="M39:M41"/>
    <mergeCell ref="N39:N41"/>
    <mergeCell ref="J30:J32"/>
    <mergeCell ref="K30:K32"/>
    <mergeCell ref="L30:L32"/>
    <mergeCell ref="M30:M32"/>
    <mergeCell ref="N30:N32"/>
    <mergeCell ref="J33:J35"/>
    <mergeCell ref="K33:K35"/>
    <mergeCell ref="L33:L35"/>
    <mergeCell ref="M33:M35"/>
    <mergeCell ref="N33:N35"/>
    <mergeCell ref="J24:J26"/>
    <mergeCell ref="K24:K26"/>
    <mergeCell ref="L24:L26"/>
    <mergeCell ref="M24:M26"/>
    <mergeCell ref="N24:N26"/>
    <mergeCell ref="J27:J29"/>
    <mergeCell ref="K27:K29"/>
    <mergeCell ref="L27:L29"/>
    <mergeCell ref="M27:M29"/>
    <mergeCell ref="N27:N29"/>
    <mergeCell ref="J18:J20"/>
    <mergeCell ref="K18:K20"/>
    <mergeCell ref="L18:L20"/>
    <mergeCell ref="M18:M20"/>
    <mergeCell ref="N18:N20"/>
    <mergeCell ref="J21:J23"/>
    <mergeCell ref="K21:K23"/>
    <mergeCell ref="L21:L23"/>
    <mergeCell ref="M21:M23"/>
    <mergeCell ref="N21:N23"/>
    <mergeCell ref="J12:J14"/>
    <mergeCell ref="K12:K14"/>
    <mergeCell ref="L12:L14"/>
    <mergeCell ref="M12:M14"/>
    <mergeCell ref="N12:N14"/>
    <mergeCell ref="J15:J17"/>
    <mergeCell ref="K15:K17"/>
    <mergeCell ref="L15:L17"/>
    <mergeCell ref="M15:M17"/>
    <mergeCell ref="N15:N17"/>
    <mergeCell ref="B2:N2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N9"/>
    <mergeCell ref="K10:L10"/>
    <mergeCell ref="M10:N10"/>
    <mergeCell ref="C4:G4"/>
    <mergeCell ref="I4:K4"/>
    <mergeCell ref="C5:G5"/>
    <mergeCell ref="C6:G6"/>
    <mergeCell ref="I6:K6"/>
  </mergeCells>
  <phoneticPr fontId="2"/>
  <conditionalFormatting sqref="C27 E27:I27">
    <cfRule type="expression" dxfId="34" priority="616">
      <formula>C27="休日休工"</formula>
    </cfRule>
    <cfRule type="expression" dxfId="33" priority="617">
      <formula>C27="天候休工"</formula>
    </cfRule>
    <cfRule type="expression" dxfId="32" priority="618">
      <formula>C27="振替休工"</formula>
    </cfRule>
    <cfRule type="expression" dxfId="31" priority="619">
      <formula>C27="休工"</formula>
    </cfRule>
    <cfRule type="expression" dxfId="30" priority="620">
      <formula>C27="対象外"</formula>
    </cfRule>
  </conditionalFormatting>
  <conditionalFormatting sqref="C13:I26">
    <cfRule type="expression" dxfId="28" priority="541">
      <formula>C13="休日休工"</formula>
    </cfRule>
    <cfRule type="expression" dxfId="27" priority="542">
      <formula>C13="天候休工"</formula>
    </cfRule>
    <cfRule type="expression" dxfId="26" priority="543">
      <formula>C13="振替休工"</formula>
    </cfRule>
    <cfRule type="expression" dxfId="25" priority="544">
      <formula>C13="休工"</formula>
    </cfRule>
    <cfRule type="expression" dxfId="24" priority="545">
      <formula>C13="対象外"</formula>
    </cfRule>
  </conditionalFormatting>
  <conditionalFormatting sqref="C28:I170">
    <cfRule type="expression" dxfId="23" priority="21">
      <formula>C28="休日休工"</formula>
    </cfRule>
    <cfRule type="expression" dxfId="22" priority="22">
      <formula>C28="天候休工"</formula>
    </cfRule>
    <cfRule type="expression" dxfId="21" priority="23">
      <formula>C28="振替休工"</formula>
    </cfRule>
    <cfRule type="expression" dxfId="20" priority="24">
      <formula>C28="休工"</formula>
    </cfRule>
    <cfRule type="expression" dxfId="19" priority="25">
      <formula>C28="対象外"</formula>
    </cfRule>
  </conditionalFormatting>
  <conditionalFormatting sqref="D27">
    <cfRule type="duplicateValues" dxfId="18" priority="2"/>
  </conditionalFormatting>
  <dataValidations count="2">
    <dataValidation type="list" allowBlank="1" showInputMessage="1" showErrorMessage="1" sqref="I4:K4" xr:uid="{2D8FBA39-D393-4D16-A1EA-6748692FBE2E}">
      <formula1>$P$4:$P$5</formula1>
    </dataValidation>
    <dataValidation type="list" allowBlank="1" showInputMessage="1" showErrorMessage="1" sqref="K9:N9" xr:uid="{1EBE9EE6-04E7-47E1-B821-611C135EC985}">
      <formula1>$P$9:$P$10</formula1>
    </dataValidation>
  </dataValidations>
  <pageMargins left="0.7" right="0.7" top="0.75" bottom="0.75" header="0.3" footer="0.3"/>
  <pageSetup paperSize="9" scale="57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19C2F8-3855-4E3C-BAC4-85E45824AED0}">
            <xm:f>COUNTIF(祝日!$B$2:$B$59,C12)=1</xm:f>
            <x14:dxf>
              <fill>
                <patternFill>
                  <bgColor rgb="FF92D050"/>
                </patternFill>
              </fill>
            </x14:dxf>
          </x14:cfRule>
          <xm:sqref>C12:I170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11718A-96B8-4E45-840F-B6F13F2201A0}">
          <x14:formula1>
            <xm:f>リスト!$A$2:$A$6</xm:f>
          </x14:formula1>
          <xm:sqref>C13:I13 C34:I34 C31:I31 C28:I28 C25:I25 C22:I22 C19:I19 C37:I37 C16:I16 C40:I40 C61:I61 C58:I58 C55:I55 C52:I52 C49:I49 C46:I46 C64:I64 C43:I43 C67:I67 C88:I88 C85:I85 C82:I82 C79:I79 C76:I76 C73:I73 C91:I91 C70:I70 C94:I94 C115:I115 C112:I112 C109:I109 C106:I106 C103:I103 C100:I100 C118:I118 C97:I97 C121:I121 C142:I142 C139:I139 C136:I136 C133:I133 C130:I130 C127:I127 C145:I145 C124:I124 C148:I148 C169:I169 C166:I166 C163:I163 C160:I160 C157:I157 C154:I154 C151:I151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7A9A-D24D-4160-9C37-D9C3442114BB}">
  <sheetPr>
    <tabColor rgb="FF92D050"/>
    <pageSetUpPr fitToPage="1"/>
  </sheetPr>
  <dimension ref="B1:O179"/>
  <sheetViews>
    <sheetView view="pageBreakPreview" zoomScale="85" zoomScaleNormal="100" zoomScaleSheetLayoutView="85" workbookViewId="0">
      <pane xSplit="1" ySplit="11" topLeftCell="B12" activePane="bottomRight" state="frozen"/>
      <selection activeCell="D29" sqref="D29"/>
      <selection pane="topRight" activeCell="D29" sqref="D29"/>
      <selection pane="bottomLeft" activeCell="D29" sqref="D29"/>
      <selection pane="bottomRight" activeCell="M8" sqref="M8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2" width="10.25" style="7" customWidth="1"/>
    <col min="13" max="13" width="14.625" style="7" customWidth="1"/>
    <col min="14" max="14" width="2.375" style="7" customWidth="1"/>
    <col min="15" max="16384" width="9" style="7"/>
  </cols>
  <sheetData>
    <row r="1" spans="2:15" x14ac:dyDescent="0.4">
      <c r="B1" s="8" t="s">
        <v>37</v>
      </c>
    </row>
    <row r="2" spans="2:15" ht="26.25" customHeight="1" x14ac:dyDescent="0.4">
      <c r="B2" s="69" t="s">
        <v>41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34"/>
      <c r="N2" s="34"/>
    </row>
    <row r="3" spans="2:15" ht="14.25" customHeight="1" x14ac:dyDescent="0.4">
      <c r="B3" s="9"/>
    </row>
    <row r="4" spans="2:15" ht="14.25" customHeight="1" x14ac:dyDescent="0.4">
      <c r="B4" s="14" t="s">
        <v>19</v>
      </c>
      <c r="C4" s="91" t="s">
        <v>23</v>
      </c>
      <c r="D4" s="91"/>
      <c r="E4" s="91"/>
      <c r="F4" s="91"/>
      <c r="G4" s="91"/>
      <c r="H4" s="14" t="s">
        <v>29</v>
      </c>
      <c r="I4" s="91" t="s">
        <v>87</v>
      </c>
      <c r="J4" s="91"/>
      <c r="K4" s="91"/>
      <c r="L4" s="65"/>
      <c r="M4" s="55" t="s">
        <v>65</v>
      </c>
      <c r="O4" s="7" t="s">
        <v>84</v>
      </c>
    </row>
    <row r="5" spans="2:15" ht="14.25" customHeight="1" x14ac:dyDescent="0.4">
      <c r="B5" s="14" t="s">
        <v>28</v>
      </c>
      <c r="C5" s="92" t="s">
        <v>34</v>
      </c>
      <c r="D5" s="92"/>
      <c r="E5" s="92"/>
      <c r="F5" s="92"/>
      <c r="G5" s="92"/>
      <c r="H5" s="15"/>
      <c r="O5" s="7" t="s">
        <v>40</v>
      </c>
    </row>
    <row r="6" spans="2:15" ht="14.25" customHeight="1" x14ac:dyDescent="0.4">
      <c r="B6" s="14" t="s">
        <v>20</v>
      </c>
      <c r="C6" s="91" t="s">
        <v>22</v>
      </c>
      <c r="D6" s="91"/>
      <c r="E6" s="91"/>
      <c r="F6" s="91"/>
      <c r="G6" s="91"/>
      <c r="H6" s="14" t="s">
        <v>21</v>
      </c>
      <c r="I6" s="91" t="s">
        <v>36</v>
      </c>
      <c r="J6" s="91"/>
      <c r="K6" s="91"/>
    </row>
    <row r="7" spans="2:15" ht="14.25" customHeight="1" thickBot="1" x14ac:dyDescent="0.45">
      <c r="B7" s="14"/>
      <c r="C7" s="6"/>
      <c r="D7" s="6"/>
      <c r="E7" s="6"/>
      <c r="F7" s="6"/>
      <c r="G7" s="6"/>
      <c r="H7" s="14"/>
      <c r="I7" s="6"/>
      <c r="J7" s="6"/>
      <c r="K7" s="6"/>
    </row>
    <row r="8" spans="2:15" ht="14.25" customHeight="1" thickBot="1" x14ac:dyDescent="0.45">
      <c r="E8" s="30"/>
      <c r="F8" s="6"/>
      <c r="G8" s="6"/>
      <c r="H8" s="14"/>
      <c r="I8" s="6"/>
      <c r="J8" s="6"/>
      <c r="K8" s="6"/>
      <c r="L8" s="14" t="s">
        <v>32</v>
      </c>
      <c r="M8" s="48">
        <v>45748</v>
      </c>
      <c r="O8" s="33">
        <f>WEEKDAY($M$8)</f>
        <v>3</v>
      </c>
    </row>
    <row r="9" spans="2:15" ht="11.25" customHeight="1" x14ac:dyDescent="0.4">
      <c r="B9" s="70"/>
      <c r="C9" s="73" t="s">
        <v>0</v>
      </c>
      <c r="D9" s="76" t="s">
        <v>1</v>
      </c>
      <c r="E9" s="76" t="s">
        <v>2</v>
      </c>
      <c r="F9" s="76" t="s">
        <v>3</v>
      </c>
      <c r="G9" s="76" t="s">
        <v>4</v>
      </c>
      <c r="H9" s="76" t="s">
        <v>5</v>
      </c>
      <c r="I9" s="79" t="s">
        <v>6</v>
      </c>
      <c r="J9" s="82" t="s">
        <v>8</v>
      </c>
      <c r="K9" s="121" t="s">
        <v>85</v>
      </c>
      <c r="L9" s="122"/>
      <c r="M9" s="122"/>
      <c r="O9" s="7" t="s">
        <v>85</v>
      </c>
    </row>
    <row r="10" spans="2:15" ht="11.25" customHeight="1" x14ac:dyDescent="0.4">
      <c r="B10" s="71"/>
      <c r="C10" s="74"/>
      <c r="D10" s="77"/>
      <c r="E10" s="77"/>
      <c r="F10" s="77"/>
      <c r="G10" s="77"/>
      <c r="H10" s="77"/>
      <c r="I10" s="80"/>
      <c r="J10" s="83"/>
      <c r="K10" s="88" t="s">
        <v>35</v>
      </c>
      <c r="L10" s="120"/>
      <c r="M10" s="59" t="s">
        <v>77</v>
      </c>
      <c r="O10" s="7" t="s">
        <v>86</v>
      </c>
    </row>
    <row r="11" spans="2:15" s="8" customFormat="1" ht="26.25" customHeight="1" thickBot="1" x14ac:dyDescent="0.45">
      <c r="B11" s="72"/>
      <c r="C11" s="75"/>
      <c r="D11" s="78"/>
      <c r="E11" s="78"/>
      <c r="F11" s="78"/>
      <c r="G11" s="78"/>
      <c r="H11" s="78"/>
      <c r="I11" s="81"/>
      <c r="J11" s="84"/>
      <c r="K11" s="19" t="s">
        <v>10</v>
      </c>
      <c r="L11" s="63" t="s">
        <v>11</v>
      </c>
      <c r="M11" s="64" t="s">
        <v>82</v>
      </c>
    </row>
    <row r="12" spans="2:15" s="8" customFormat="1" ht="18.75" customHeight="1" x14ac:dyDescent="0.4">
      <c r="B12" s="22" t="s">
        <v>7</v>
      </c>
      <c r="C12" s="31">
        <f>$M$8-($O$8-1)</f>
        <v>45746</v>
      </c>
      <c r="D12" s="31">
        <f>C12+1</f>
        <v>45747</v>
      </c>
      <c r="E12" s="31">
        <f t="shared" ref="E12:I12" si="0">D12+1</f>
        <v>45748</v>
      </c>
      <c r="F12" s="31">
        <f t="shared" si="0"/>
        <v>45749</v>
      </c>
      <c r="G12" s="31">
        <f t="shared" si="0"/>
        <v>45750</v>
      </c>
      <c r="H12" s="31">
        <f t="shared" si="0"/>
        <v>45751</v>
      </c>
      <c r="I12" s="31">
        <f t="shared" si="0"/>
        <v>45752</v>
      </c>
      <c r="J12" s="93"/>
      <c r="K12" s="95">
        <f>COUNTIF(C13:I13,"&lt;&gt;対象外")</f>
        <v>7</v>
      </c>
      <c r="L12" s="117">
        <f>COUNTIF(C13:I13,"*休工*")</f>
        <v>0</v>
      </c>
      <c r="M12" s="123"/>
      <c r="O12" s="8" t="s">
        <v>76</v>
      </c>
    </row>
    <row r="13" spans="2:15" s="8" customFormat="1" ht="26.25" customHeight="1" x14ac:dyDescent="0.4">
      <c r="B13" s="17" t="s">
        <v>33</v>
      </c>
      <c r="C13" s="10"/>
      <c r="D13" s="10"/>
      <c r="E13" s="10"/>
      <c r="F13" s="10"/>
      <c r="G13" s="10"/>
      <c r="H13" s="10"/>
      <c r="I13" s="10"/>
      <c r="J13" s="94"/>
      <c r="K13" s="96"/>
      <c r="L13" s="118"/>
      <c r="M13" s="124"/>
      <c r="O13" s="8" t="s">
        <v>83</v>
      </c>
    </row>
    <row r="14" spans="2:15" s="8" customFormat="1" ht="26.25" customHeight="1" thickBot="1" x14ac:dyDescent="0.45">
      <c r="B14" s="25" t="s">
        <v>8</v>
      </c>
      <c r="C14" s="23"/>
      <c r="D14" s="23"/>
      <c r="E14" s="23"/>
      <c r="F14" s="23"/>
      <c r="G14" s="23"/>
      <c r="H14" s="23"/>
      <c r="I14" s="23"/>
      <c r="J14" s="94"/>
      <c r="K14" s="97"/>
      <c r="L14" s="119"/>
      <c r="M14" s="125"/>
    </row>
    <row r="15" spans="2:15" s="8" customFormat="1" ht="18.75" customHeight="1" x14ac:dyDescent="0.4">
      <c r="B15" s="29" t="s">
        <v>31</v>
      </c>
      <c r="C15" s="32">
        <f>I12+1</f>
        <v>45753</v>
      </c>
      <c r="D15" s="32">
        <f>C15+1</f>
        <v>45754</v>
      </c>
      <c r="E15" s="32">
        <f t="shared" ref="E15:I15" si="1">D15+1</f>
        <v>45755</v>
      </c>
      <c r="F15" s="32">
        <f t="shared" si="1"/>
        <v>45756</v>
      </c>
      <c r="G15" s="32">
        <f t="shared" si="1"/>
        <v>45757</v>
      </c>
      <c r="H15" s="32">
        <f t="shared" si="1"/>
        <v>45758</v>
      </c>
      <c r="I15" s="32">
        <f t="shared" si="1"/>
        <v>45759</v>
      </c>
      <c r="J15" s="107"/>
      <c r="K15" s="95">
        <f>COUNTIF(C16:I16,"&lt;&gt;対象外")</f>
        <v>7</v>
      </c>
      <c r="L15" s="117">
        <f>COUNTIF(C16:I16,"*休工*")</f>
        <v>0</v>
      </c>
      <c r="M15" s="123"/>
    </row>
    <row r="16" spans="2:15" s="8" customFormat="1" ht="26.25" customHeight="1" x14ac:dyDescent="0.4">
      <c r="B16" s="17" t="s">
        <v>33</v>
      </c>
      <c r="C16" s="10"/>
      <c r="D16" s="10"/>
      <c r="E16" s="10"/>
      <c r="F16" s="10"/>
      <c r="G16" s="10"/>
      <c r="H16" s="10"/>
      <c r="I16" s="10"/>
      <c r="J16" s="108"/>
      <c r="K16" s="96"/>
      <c r="L16" s="118"/>
      <c r="M16" s="124"/>
    </row>
    <row r="17" spans="2:13" s="8" customFormat="1" ht="26.25" customHeight="1" thickBot="1" x14ac:dyDescent="0.45">
      <c r="B17" s="26" t="s">
        <v>8</v>
      </c>
      <c r="C17" s="24"/>
      <c r="D17" s="24"/>
      <c r="E17" s="24"/>
      <c r="F17" s="24"/>
      <c r="G17" s="24"/>
      <c r="H17" s="24"/>
      <c r="I17" s="24"/>
      <c r="J17" s="109"/>
      <c r="K17" s="97"/>
      <c r="L17" s="119"/>
      <c r="M17" s="125"/>
    </row>
    <row r="18" spans="2:13" s="8" customFormat="1" ht="18.75" customHeight="1" x14ac:dyDescent="0.4">
      <c r="B18" s="22" t="s">
        <v>7</v>
      </c>
      <c r="C18" s="31">
        <f>I15+1</f>
        <v>45760</v>
      </c>
      <c r="D18" s="31">
        <f>C18+1</f>
        <v>45761</v>
      </c>
      <c r="E18" s="31">
        <f t="shared" ref="E18:I18" si="2">D18+1</f>
        <v>45762</v>
      </c>
      <c r="F18" s="31">
        <f t="shared" si="2"/>
        <v>45763</v>
      </c>
      <c r="G18" s="31">
        <f t="shared" si="2"/>
        <v>45764</v>
      </c>
      <c r="H18" s="31">
        <f t="shared" si="2"/>
        <v>45765</v>
      </c>
      <c r="I18" s="31">
        <f t="shared" si="2"/>
        <v>45766</v>
      </c>
      <c r="J18" s="104"/>
      <c r="K18" s="95">
        <f t="shared" ref="K18" si="3">COUNTIF(C19:I19,"&lt;&gt;対象外")</f>
        <v>7</v>
      </c>
      <c r="L18" s="117">
        <f>COUNTIF(C19:I19,"*休工*")</f>
        <v>0</v>
      </c>
      <c r="M18" s="123"/>
    </row>
    <row r="19" spans="2:13" s="8" customFormat="1" ht="26.25" customHeight="1" x14ac:dyDescent="0.4">
      <c r="B19" s="17" t="s">
        <v>33</v>
      </c>
      <c r="C19" s="10"/>
      <c r="D19" s="10"/>
      <c r="E19" s="10"/>
      <c r="F19" s="10"/>
      <c r="G19" s="10"/>
      <c r="H19" s="10"/>
      <c r="I19" s="10"/>
      <c r="J19" s="105"/>
      <c r="K19" s="96"/>
      <c r="L19" s="118"/>
      <c r="M19" s="124"/>
    </row>
    <row r="20" spans="2:13" s="8" customFormat="1" ht="26.25" customHeight="1" thickBot="1" x14ac:dyDescent="0.45">
      <c r="B20" s="26" t="s">
        <v>8</v>
      </c>
      <c r="C20" s="24"/>
      <c r="D20" s="24"/>
      <c r="E20" s="24"/>
      <c r="F20" s="24"/>
      <c r="G20" s="24"/>
      <c r="H20" s="24"/>
      <c r="I20" s="24"/>
      <c r="J20" s="106"/>
      <c r="K20" s="97"/>
      <c r="L20" s="119"/>
      <c r="M20" s="125"/>
    </row>
    <row r="21" spans="2:13" s="8" customFormat="1" ht="18.75" customHeight="1" x14ac:dyDescent="0.4">
      <c r="B21" s="29" t="s">
        <v>7</v>
      </c>
      <c r="C21" s="32">
        <f>I18+1</f>
        <v>45767</v>
      </c>
      <c r="D21" s="32">
        <f>C21+1</f>
        <v>45768</v>
      </c>
      <c r="E21" s="32">
        <f t="shared" ref="E21:I21" si="4">D21+1</f>
        <v>45769</v>
      </c>
      <c r="F21" s="32">
        <f t="shared" si="4"/>
        <v>45770</v>
      </c>
      <c r="G21" s="32">
        <f t="shared" si="4"/>
        <v>45771</v>
      </c>
      <c r="H21" s="32">
        <f t="shared" si="4"/>
        <v>45772</v>
      </c>
      <c r="I21" s="32">
        <f t="shared" si="4"/>
        <v>45773</v>
      </c>
      <c r="J21" s="104"/>
      <c r="K21" s="95">
        <f t="shared" ref="K21" si="5">COUNTIF(C22:I22,"&lt;&gt;対象外")</f>
        <v>7</v>
      </c>
      <c r="L21" s="117">
        <f>COUNTIF(C22:I22,"*休工*")</f>
        <v>0</v>
      </c>
      <c r="M21" s="123"/>
    </row>
    <row r="22" spans="2:13" s="8" customFormat="1" ht="26.25" customHeight="1" x14ac:dyDescent="0.4">
      <c r="B22" s="17" t="s">
        <v>33</v>
      </c>
      <c r="C22" s="10"/>
      <c r="D22" s="10"/>
      <c r="E22" s="10"/>
      <c r="F22" s="10"/>
      <c r="G22" s="10"/>
      <c r="H22" s="10"/>
      <c r="I22" s="10"/>
      <c r="J22" s="105"/>
      <c r="K22" s="96"/>
      <c r="L22" s="118"/>
      <c r="M22" s="124"/>
    </row>
    <row r="23" spans="2:13" s="8" customFormat="1" ht="26.25" customHeight="1" thickBot="1" x14ac:dyDescent="0.45">
      <c r="B23" s="26" t="s">
        <v>8</v>
      </c>
      <c r="C23" s="24"/>
      <c r="D23" s="24"/>
      <c r="E23" s="24"/>
      <c r="F23" s="24"/>
      <c r="G23" s="24"/>
      <c r="H23" s="24"/>
      <c r="I23" s="24"/>
      <c r="J23" s="106"/>
      <c r="K23" s="97"/>
      <c r="L23" s="119"/>
      <c r="M23" s="125"/>
    </row>
    <row r="24" spans="2:13" s="8" customFormat="1" ht="18.75" customHeight="1" x14ac:dyDescent="0.4">
      <c r="B24" s="22" t="s">
        <v>7</v>
      </c>
      <c r="C24" s="32">
        <f>I21+1</f>
        <v>45774</v>
      </c>
      <c r="D24" s="32">
        <f>C24+1</f>
        <v>45775</v>
      </c>
      <c r="E24" s="32">
        <f t="shared" ref="E24:I24" si="6">D24+1</f>
        <v>45776</v>
      </c>
      <c r="F24" s="32">
        <f t="shared" si="6"/>
        <v>45777</v>
      </c>
      <c r="G24" s="32">
        <f t="shared" si="6"/>
        <v>45778</v>
      </c>
      <c r="H24" s="32">
        <f t="shared" si="6"/>
        <v>45779</v>
      </c>
      <c r="I24" s="32">
        <f t="shared" si="6"/>
        <v>45780</v>
      </c>
      <c r="J24" s="104"/>
      <c r="K24" s="95">
        <f t="shared" ref="K24" si="7">COUNTIF(C25:I25,"&lt;&gt;対象外")</f>
        <v>7</v>
      </c>
      <c r="L24" s="117">
        <f>COUNTIF(C25:I25,"*休工*")</f>
        <v>0</v>
      </c>
      <c r="M24" s="123"/>
    </row>
    <row r="25" spans="2:13" s="8" customFormat="1" ht="26.25" customHeight="1" x14ac:dyDescent="0.4">
      <c r="B25" s="17" t="s">
        <v>33</v>
      </c>
      <c r="C25" s="10"/>
      <c r="D25" s="10"/>
      <c r="E25" s="10"/>
      <c r="F25" s="10"/>
      <c r="G25" s="10"/>
      <c r="H25" s="10"/>
      <c r="I25" s="10"/>
      <c r="J25" s="105"/>
      <c r="K25" s="96"/>
      <c r="L25" s="118"/>
      <c r="M25" s="124"/>
    </row>
    <row r="26" spans="2:13" s="8" customFormat="1" ht="26.25" customHeight="1" thickBot="1" x14ac:dyDescent="0.45">
      <c r="B26" s="26" t="s">
        <v>8</v>
      </c>
      <c r="C26" s="24"/>
      <c r="D26" s="24"/>
      <c r="E26" s="24"/>
      <c r="F26" s="24"/>
      <c r="G26" s="24"/>
      <c r="H26" s="24"/>
      <c r="I26" s="24"/>
      <c r="J26" s="106"/>
      <c r="K26" s="97"/>
      <c r="L26" s="119"/>
      <c r="M26" s="125"/>
    </row>
    <row r="27" spans="2:13" s="8" customFormat="1" ht="18.75" customHeight="1" x14ac:dyDescent="0.4">
      <c r="B27" s="29" t="s">
        <v>7</v>
      </c>
      <c r="C27" s="32">
        <f>I24+1</f>
        <v>45781</v>
      </c>
      <c r="D27" s="32">
        <f>C27+1</f>
        <v>45782</v>
      </c>
      <c r="E27" s="32">
        <f t="shared" ref="E27:I27" si="8">D27+1</f>
        <v>45783</v>
      </c>
      <c r="F27" s="32">
        <f t="shared" si="8"/>
        <v>45784</v>
      </c>
      <c r="G27" s="32">
        <f t="shared" si="8"/>
        <v>45785</v>
      </c>
      <c r="H27" s="32">
        <f t="shared" si="8"/>
        <v>45786</v>
      </c>
      <c r="I27" s="32">
        <f t="shared" si="8"/>
        <v>45787</v>
      </c>
      <c r="J27" s="104"/>
      <c r="K27" s="95">
        <f t="shared" ref="K27" si="9">COUNTIF(C28:I28,"&lt;&gt;対象外")</f>
        <v>7</v>
      </c>
      <c r="L27" s="117">
        <f>COUNTIF(C28:I28,"*休工*")</f>
        <v>0</v>
      </c>
      <c r="M27" s="123"/>
    </row>
    <row r="28" spans="2:13" s="8" customFormat="1" ht="26.25" customHeight="1" x14ac:dyDescent="0.4">
      <c r="B28" s="17" t="s">
        <v>33</v>
      </c>
      <c r="C28" s="10"/>
      <c r="D28" s="10"/>
      <c r="E28" s="10"/>
      <c r="F28" s="10"/>
      <c r="G28" s="10"/>
      <c r="H28" s="10"/>
      <c r="I28" s="10"/>
      <c r="J28" s="105"/>
      <c r="K28" s="96"/>
      <c r="L28" s="118"/>
      <c r="M28" s="124"/>
    </row>
    <row r="29" spans="2:13" s="8" customFormat="1" ht="26.25" customHeight="1" thickBot="1" x14ac:dyDescent="0.45">
      <c r="B29" s="26" t="s">
        <v>8</v>
      </c>
      <c r="C29" s="24"/>
      <c r="D29" s="24"/>
      <c r="E29" s="24"/>
      <c r="F29" s="24"/>
      <c r="G29" s="24"/>
      <c r="H29" s="24"/>
      <c r="I29" s="24"/>
      <c r="J29" s="106"/>
      <c r="K29" s="97"/>
      <c r="L29" s="119"/>
      <c r="M29" s="125"/>
    </row>
    <row r="30" spans="2:13" s="8" customFormat="1" ht="18.75" customHeight="1" x14ac:dyDescent="0.4">
      <c r="B30" s="29" t="s">
        <v>31</v>
      </c>
      <c r="C30" s="32">
        <f>I27+1</f>
        <v>45788</v>
      </c>
      <c r="D30" s="32">
        <f>C30+1</f>
        <v>45789</v>
      </c>
      <c r="E30" s="32">
        <f t="shared" ref="E30:I30" si="10">D30+1</f>
        <v>45790</v>
      </c>
      <c r="F30" s="32">
        <f t="shared" si="10"/>
        <v>45791</v>
      </c>
      <c r="G30" s="32">
        <f t="shared" si="10"/>
        <v>45792</v>
      </c>
      <c r="H30" s="32">
        <f t="shared" si="10"/>
        <v>45793</v>
      </c>
      <c r="I30" s="32">
        <f t="shared" si="10"/>
        <v>45794</v>
      </c>
      <c r="J30" s="104"/>
      <c r="K30" s="95">
        <f t="shared" ref="K30" si="11">COUNTIF(C31:I31,"&lt;&gt;対象外")</f>
        <v>7</v>
      </c>
      <c r="L30" s="117">
        <f>COUNTIF(C31:I31,"*休工*")</f>
        <v>0</v>
      </c>
      <c r="M30" s="123"/>
    </row>
    <row r="31" spans="2:13" s="8" customFormat="1" ht="26.25" customHeight="1" x14ac:dyDescent="0.4">
      <c r="B31" s="17" t="s">
        <v>33</v>
      </c>
      <c r="C31" s="10"/>
      <c r="D31" s="10"/>
      <c r="E31" s="10"/>
      <c r="F31" s="10"/>
      <c r="G31" s="10"/>
      <c r="H31" s="10"/>
      <c r="I31" s="10"/>
      <c r="J31" s="105"/>
      <c r="K31" s="96"/>
      <c r="L31" s="118"/>
      <c r="M31" s="124"/>
    </row>
    <row r="32" spans="2:13" s="8" customFormat="1" ht="26.25" customHeight="1" thickBot="1" x14ac:dyDescent="0.45">
      <c r="B32" s="26" t="s">
        <v>8</v>
      </c>
      <c r="C32" s="24"/>
      <c r="D32" s="24"/>
      <c r="E32" s="24"/>
      <c r="F32" s="24"/>
      <c r="G32" s="24"/>
      <c r="H32" s="24"/>
      <c r="I32" s="24"/>
      <c r="J32" s="106"/>
      <c r="K32" s="97"/>
      <c r="L32" s="119"/>
      <c r="M32" s="125"/>
    </row>
    <row r="33" spans="2:13" s="8" customFormat="1" ht="18.75" customHeight="1" x14ac:dyDescent="0.4">
      <c r="B33" s="22" t="s">
        <v>7</v>
      </c>
      <c r="C33" s="32">
        <f>I30+1</f>
        <v>45795</v>
      </c>
      <c r="D33" s="32">
        <f>C33+1</f>
        <v>45796</v>
      </c>
      <c r="E33" s="32">
        <f t="shared" ref="E33:I33" si="12">D33+1</f>
        <v>45797</v>
      </c>
      <c r="F33" s="32">
        <f t="shared" si="12"/>
        <v>45798</v>
      </c>
      <c r="G33" s="32">
        <f t="shared" si="12"/>
        <v>45799</v>
      </c>
      <c r="H33" s="32">
        <f t="shared" si="12"/>
        <v>45800</v>
      </c>
      <c r="I33" s="32">
        <f t="shared" si="12"/>
        <v>45801</v>
      </c>
      <c r="J33" s="104"/>
      <c r="K33" s="95">
        <f t="shared" ref="K33" si="13">COUNTIF(C34:I34,"&lt;&gt;対象外")</f>
        <v>7</v>
      </c>
      <c r="L33" s="117">
        <f>COUNTIF(C34:I34,"*休工*")</f>
        <v>0</v>
      </c>
      <c r="M33" s="123"/>
    </row>
    <row r="34" spans="2:13" s="8" customFormat="1" ht="26.25" customHeight="1" x14ac:dyDescent="0.4">
      <c r="B34" s="17" t="s">
        <v>33</v>
      </c>
      <c r="C34" s="10"/>
      <c r="D34" s="10"/>
      <c r="E34" s="10"/>
      <c r="F34" s="10"/>
      <c r="G34" s="10"/>
      <c r="H34" s="10"/>
      <c r="I34" s="10"/>
      <c r="J34" s="105"/>
      <c r="K34" s="96"/>
      <c r="L34" s="118"/>
      <c r="M34" s="124"/>
    </row>
    <row r="35" spans="2:13" s="8" customFormat="1" ht="26.25" customHeight="1" thickBot="1" x14ac:dyDescent="0.45">
      <c r="B35" s="26" t="s">
        <v>8</v>
      </c>
      <c r="C35" s="24"/>
      <c r="D35" s="24"/>
      <c r="E35" s="24"/>
      <c r="F35" s="24"/>
      <c r="G35" s="24"/>
      <c r="H35" s="24"/>
      <c r="I35" s="24"/>
      <c r="J35" s="106"/>
      <c r="K35" s="97"/>
      <c r="L35" s="119"/>
      <c r="M35" s="125"/>
    </row>
    <row r="36" spans="2:13" s="8" customFormat="1" ht="18.75" customHeight="1" x14ac:dyDescent="0.4">
      <c r="B36" s="29" t="s">
        <v>7</v>
      </c>
      <c r="C36" s="32">
        <f>I33+1</f>
        <v>45802</v>
      </c>
      <c r="D36" s="32">
        <f>C36+1</f>
        <v>45803</v>
      </c>
      <c r="E36" s="32">
        <f t="shared" ref="E36:I36" si="14">D36+1</f>
        <v>45804</v>
      </c>
      <c r="F36" s="32">
        <f t="shared" si="14"/>
        <v>45805</v>
      </c>
      <c r="G36" s="32">
        <f t="shared" si="14"/>
        <v>45806</v>
      </c>
      <c r="H36" s="32">
        <f t="shared" si="14"/>
        <v>45807</v>
      </c>
      <c r="I36" s="32">
        <f t="shared" si="14"/>
        <v>45808</v>
      </c>
      <c r="J36" s="104"/>
      <c r="K36" s="95">
        <f t="shared" ref="K36" si="15">COUNTIF(C37:I37,"&lt;&gt;対象外")</f>
        <v>7</v>
      </c>
      <c r="L36" s="117">
        <f>COUNTIF(C37:I37,"*休工*")</f>
        <v>0</v>
      </c>
      <c r="M36" s="123"/>
    </row>
    <row r="37" spans="2:13" s="8" customFormat="1" ht="26.25" customHeight="1" x14ac:dyDescent="0.4">
      <c r="B37" s="17" t="s">
        <v>33</v>
      </c>
      <c r="C37" s="10"/>
      <c r="D37" s="10"/>
      <c r="E37" s="10"/>
      <c r="F37" s="10"/>
      <c r="G37" s="10"/>
      <c r="H37" s="10"/>
      <c r="I37" s="10"/>
      <c r="J37" s="105"/>
      <c r="K37" s="96"/>
      <c r="L37" s="118"/>
      <c r="M37" s="124"/>
    </row>
    <row r="38" spans="2:13" s="8" customFormat="1" ht="26.25" customHeight="1" thickBot="1" x14ac:dyDescent="0.45">
      <c r="B38" s="26" t="s">
        <v>8</v>
      </c>
      <c r="C38" s="24"/>
      <c r="D38" s="24"/>
      <c r="E38" s="24"/>
      <c r="F38" s="24"/>
      <c r="G38" s="24"/>
      <c r="H38" s="24"/>
      <c r="I38" s="24"/>
      <c r="J38" s="106"/>
      <c r="K38" s="97"/>
      <c r="L38" s="119"/>
      <c r="M38" s="125"/>
    </row>
    <row r="39" spans="2:13" s="8" customFormat="1" ht="18.75" customHeight="1" x14ac:dyDescent="0.4">
      <c r="B39" s="22" t="s">
        <v>7</v>
      </c>
      <c r="C39" s="32">
        <f>I36+1</f>
        <v>45809</v>
      </c>
      <c r="D39" s="32">
        <f>C39+1</f>
        <v>45810</v>
      </c>
      <c r="E39" s="32">
        <f t="shared" ref="E39:I39" si="16">D39+1</f>
        <v>45811</v>
      </c>
      <c r="F39" s="32">
        <f t="shared" si="16"/>
        <v>45812</v>
      </c>
      <c r="G39" s="32">
        <f t="shared" si="16"/>
        <v>45813</v>
      </c>
      <c r="H39" s="32">
        <f t="shared" si="16"/>
        <v>45814</v>
      </c>
      <c r="I39" s="32">
        <f t="shared" si="16"/>
        <v>45815</v>
      </c>
      <c r="J39" s="104"/>
      <c r="K39" s="95">
        <f t="shared" ref="K39" si="17">COUNTIF(C40:I40,"&lt;&gt;対象外")</f>
        <v>7</v>
      </c>
      <c r="L39" s="117">
        <f>COUNTIF(C40:I40,"*休工*")</f>
        <v>0</v>
      </c>
      <c r="M39" s="123"/>
    </row>
    <row r="40" spans="2:13" s="8" customFormat="1" ht="26.25" customHeight="1" x14ac:dyDescent="0.4">
      <c r="B40" s="17" t="s">
        <v>33</v>
      </c>
      <c r="C40" s="10"/>
      <c r="D40" s="10"/>
      <c r="E40" s="10"/>
      <c r="F40" s="10"/>
      <c r="G40" s="10"/>
      <c r="H40" s="10"/>
      <c r="I40" s="10"/>
      <c r="J40" s="105"/>
      <c r="K40" s="96"/>
      <c r="L40" s="118"/>
      <c r="M40" s="124"/>
    </row>
    <row r="41" spans="2:13" s="8" customFormat="1" ht="26.25" customHeight="1" thickBot="1" x14ac:dyDescent="0.45">
      <c r="B41" s="26" t="s">
        <v>8</v>
      </c>
      <c r="C41" s="24"/>
      <c r="D41" s="24"/>
      <c r="E41" s="24"/>
      <c r="F41" s="24"/>
      <c r="G41" s="24"/>
      <c r="H41" s="24"/>
      <c r="I41" s="24"/>
      <c r="J41" s="106"/>
      <c r="K41" s="97"/>
      <c r="L41" s="119"/>
      <c r="M41" s="125"/>
    </row>
    <row r="42" spans="2:13" s="8" customFormat="1" ht="18.75" customHeight="1" x14ac:dyDescent="0.4">
      <c r="B42" s="29" t="s">
        <v>31</v>
      </c>
      <c r="C42" s="32">
        <f>I39+1</f>
        <v>45816</v>
      </c>
      <c r="D42" s="32">
        <f>C42+1</f>
        <v>45817</v>
      </c>
      <c r="E42" s="32">
        <f t="shared" ref="E42:I42" si="18">D42+1</f>
        <v>45818</v>
      </c>
      <c r="F42" s="32">
        <f t="shared" si="18"/>
        <v>45819</v>
      </c>
      <c r="G42" s="32">
        <f t="shared" si="18"/>
        <v>45820</v>
      </c>
      <c r="H42" s="32">
        <f t="shared" si="18"/>
        <v>45821</v>
      </c>
      <c r="I42" s="32">
        <f t="shared" si="18"/>
        <v>45822</v>
      </c>
      <c r="J42" s="107"/>
      <c r="K42" s="95">
        <f>COUNTIF(C43:I43,"&lt;&gt;対象外")</f>
        <v>7</v>
      </c>
      <c r="L42" s="117">
        <f>COUNTIF(C43:I43,"*休工*")</f>
        <v>0</v>
      </c>
      <c r="M42" s="123"/>
    </row>
    <row r="43" spans="2:13" s="8" customFormat="1" ht="26.25" customHeight="1" x14ac:dyDescent="0.4">
      <c r="B43" s="17" t="s">
        <v>33</v>
      </c>
      <c r="C43" s="10"/>
      <c r="D43" s="10"/>
      <c r="E43" s="10"/>
      <c r="F43" s="10"/>
      <c r="G43" s="10"/>
      <c r="H43" s="10"/>
      <c r="I43" s="10"/>
      <c r="J43" s="108"/>
      <c r="K43" s="96"/>
      <c r="L43" s="118"/>
      <c r="M43" s="124"/>
    </row>
    <row r="44" spans="2:13" s="8" customFormat="1" ht="26.25" customHeight="1" thickBot="1" x14ac:dyDescent="0.45">
      <c r="B44" s="26" t="s">
        <v>8</v>
      </c>
      <c r="C44" s="24"/>
      <c r="D44" s="24"/>
      <c r="E44" s="24"/>
      <c r="F44" s="24"/>
      <c r="G44" s="24"/>
      <c r="H44" s="24"/>
      <c r="I44" s="24"/>
      <c r="J44" s="109"/>
      <c r="K44" s="97"/>
      <c r="L44" s="119"/>
      <c r="M44" s="125"/>
    </row>
    <row r="45" spans="2:13" s="8" customFormat="1" ht="18.75" customHeight="1" x14ac:dyDescent="0.4">
      <c r="B45" s="22" t="s">
        <v>7</v>
      </c>
      <c r="C45" s="31">
        <f>I42+1</f>
        <v>45823</v>
      </c>
      <c r="D45" s="31">
        <f>C45+1</f>
        <v>45824</v>
      </c>
      <c r="E45" s="31">
        <f t="shared" ref="E45:I45" si="19">D45+1</f>
        <v>45825</v>
      </c>
      <c r="F45" s="31">
        <f t="shared" si="19"/>
        <v>45826</v>
      </c>
      <c r="G45" s="31">
        <f t="shared" si="19"/>
        <v>45827</v>
      </c>
      <c r="H45" s="31">
        <f t="shared" si="19"/>
        <v>45828</v>
      </c>
      <c r="I45" s="31">
        <f t="shared" si="19"/>
        <v>45829</v>
      </c>
      <c r="J45" s="104"/>
      <c r="K45" s="95">
        <f t="shared" ref="K45" si="20">COUNTIF(C46:I46,"&lt;&gt;対象外")</f>
        <v>7</v>
      </c>
      <c r="L45" s="117">
        <f>COUNTIF(C46:I46,"*休工*")</f>
        <v>0</v>
      </c>
      <c r="M45" s="123"/>
    </row>
    <row r="46" spans="2:13" s="8" customFormat="1" ht="26.25" customHeight="1" x14ac:dyDescent="0.4">
      <c r="B46" s="17" t="s">
        <v>33</v>
      </c>
      <c r="C46" s="10"/>
      <c r="D46" s="10"/>
      <c r="E46" s="10"/>
      <c r="F46" s="10"/>
      <c r="G46" s="10"/>
      <c r="H46" s="10"/>
      <c r="I46" s="10"/>
      <c r="J46" s="105"/>
      <c r="K46" s="96"/>
      <c r="L46" s="118"/>
      <c r="M46" s="124"/>
    </row>
    <row r="47" spans="2:13" s="8" customFormat="1" ht="26.25" customHeight="1" thickBot="1" x14ac:dyDescent="0.45">
      <c r="B47" s="26" t="s">
        <v>8</v>
      </c>
      <c r="C47" s="24"/>
      <c r="D47" s="24"/>
      <c r="E47" s="24"/>
      <c r="F47" s="24"/>
      <c r="G47" s="24"/>
      <c r="H47" s="24"/>
      <c r="I47" s="24"/>
      <c r="J47" s="106"/>
      <c r="K47" s="97"/>
      <c r="L47" s="119"/>
      <c r="M47" s="125"/>
    </row>
    <row r="48" spans="2:13" s="8" customFormat="1" ht="18.75" customHeight="1" x14ac:dyDescent="0.4">
      <c r="B48" s="29" t="s">
        <v>7</v>
      </c>
      <c r="C48" s="32">
        <f>I45+1</f>
        <v>45830</v>
      </c>
      <c r="D48" s="32">
        <f>C48+1</f>
        <v>45831</v>
      </c>
      <c r="E48" s="32">
        <f t="shared" ref="E48:I48" si="21">D48+1</f>
        <v>45832</v>
      </c>
      <c r="F48" s="32">
        <f t="shared" si="21"/>
        <v>45833</v>
      </c>
      <c r="G48" s="32">
        <f t="shared" si="21"/>
        <v>45834</v>
      </c>
      <c r="H48" s="32">
        <f t="shared" si="21"/>
        <v>45835</v>
      </c>
      <c r="I48" s="32">
        <f t="shared" si="21"/>
        <v>45836</v>
      </c>
      <c r="J48" s="104"/>
      <c r="K48" s="95">
        <f t="shared" ref="K48" si="22">COUNTIF(C49:I49,"&lt;&gt;対象外")</f>
        <v>7</v>
      </c>
      <c r="L48" s="117">
        <f>COUNTIF(C49:I49,"*休工*")</f>
        <v>0</v>
      </c>
      <c r="M48" s="123"/>
    </row>
    <row r="49" spans="2:13" s="8" customFormat="1" ht="26.25" customHeight="1" x14ac:dyDescent="0.4">
      <c r="B49" s="17" t="s">
        <v>33</v>
      </c>
      <c r="C49" s="10"/>
      <c r="D49" s="10"/>
      <c r="E49" s="10"/>
      <c r="F49" s="10"/>
      <c r="G49" s="10"/>
      <c r="H49" s="10"/>
      <c r="I49" s="10"/>
      <c r="J49" s="105"/>
      <c r="K49" s="96"/>
      <c r="L49" s="118"/>
      <c r="M49" s="124"/>
    </row>
    <row r="50" spans="2:13" s="8" customFormat="1" ht="26.25" customHeight="1" thickBot="1" x14ac:dyDescent="0.45">
      <c r="B50" s="26" t="s">
        <v>8</v>
      </c>
      <c r="C50" s="24"/>
      <c r="D50" s="24"/>
      <c r="E50" s="24"/>
      <c r="F50" s="24"/>
      <c r="G50" s="24"/>
      <c r="H50" s="24"/>
      <c r="I50" s="24"/>
      <c r="J50" s="106"/>
      <c r="K50" s="97"/>
      <c r="L50" s="119"/>
      <c r="M50" s="125"/>
    </row>
    <row r="51" spans="2:13" s="8" customFormat="1" ht="18.75" customHeight="1" x14ac:dyDescent="0.4">
      <c r="B51" s="22" t="s">
        <v>7</v>
      </c>
      <c r="C51" s="32">
        <f>I48+1</f>
        <v>45837</v>
      </c>
      <c r="D51" s="32">
        <f>C51+1</f>
        <v>45838</v>
      </c>
      <c r="E51" s="32">
        <f t="shared" ref="E51:I51" si="23">D51+1</f>
        <v>45839</v>
      </c>
      <c r="F51" s="32">
        <f t="shared" si="23"/>
        <v>45840</v>
      </c>
      <c r="G51" s="32">
        <f t="shared" si="23"/>
        <v>45841</v>
      </c>
      <c r="H51" s="32">
        <f t="shared" si="23"/>
        <v>45842</v>
      </c>
      <c r="I51" s="32">
        <f t="shared" si="23"/>
        <v>45843</v>
      </c>
      <c r="J51" s="104"/>
      <c r="K51" s="95">
        <f t="shared" ref="K51" si="24">COUNTIF(C52:I52,"&lt;&gt;対象外")</f>
        <v>7</v>
      </c>
      <c r="L51" s="117">
        <f>COUNTIF(C52:I52,"*休工*")</f>
        <v>0</v>
      </c>
      <c r="M51" s="123"/>
    </row>
    <row r="52" spans="2:13" s="8" customFormat="1" ht="26.25" customHeight="1" x14ac:dyDescent="0.4">
      <c r="B52" s="17" t="s">
        <v>33</v>
      </c>
      <c r="C52" s="10"/>
      <c r="D52" s="10"/>
      <c r="E52" s="10"/>
      <c r="F52" s="10"/>
      <c r="G52" s="10"/>
      <c r="H52" s="10"/>
      <c r="I52" s="10"/>
      <c r="J52" s="105"/>
      <c r="K52" s="96"/>
      <c r="L52" s="118"/>
      <c r="M52" s="124"/>
    </row>
    <row r="53" spans="2:13" s="8" customFormat="1" ht="26.25" customHeight="1" thickBot="1" x14ac:dyDescent="0.45">
      <c r="B53" s="26" t="s">
        <v>8</v>
      </c>
      <c r="C53" s="24"/>
      <c r="D53" s="24"/>
      <c r="E53" s="24"/>
      <c r="F53" s="24"/>
      <c r="G53" s="24"/>
      <c r="H53" s="24"/>
      <c r="I53" s="24"/>
      <c r="J53" s="106"/>
      <c r="K53" s="97"/>
      <c r="L53" s="119"/>
      <c r="M53" s="125"/>
    </row>
    <row r="54" spans="2:13" s="8" customFormat="1" ht="18.75" customHeight="1" x14ac:dyDescent="0.4">
      <c r="B54" s="29" t="s">
        <v>7</v>
      </c>
      <c r="C54" s="32">
        <f>I51+1</f>
        <v>45844</v>
      </c>
      <c r="D54" s="32">
        <f>C54+1</f>
        <v>45845</v>
      </c>
      <c r="E54" s="32">
        <f t="shared" ref="E54:I54" si="25">D54+1</f>
        <v>45846</v>
      </c>
      <c r="F54" s="32">
        <f t="shared" si="25"/>
        <v>45847</v>
      </c>
      <c r="G54" s="32">
        <f t="shared" si="25"/>
        <v>45848</v>
      </c>
      <c r="H54" s="32">
        <f t="shared" si="25"/>
        <v>45849</v>
      </c>
      <c r="I54" s="32">
        <f t="shared" si="25"/>
        <v>45850</v>
      </c>
      <c r="J54" s="104"/>
      <c r="K54" s="95">
        <f t="shared" ref="K54" si="26">COUNTIF(C55:I55,"&lt;&gt;対象外")</f>
        <v>7</v>
      </c>
      <c r="L54" s="117">
        <f>COUNTIF(C55:I55,"*休工*")</f>
        <v>0</v>
      </c>
      <c r="M54" s="123"/>
    </row>
    <row r="55" spans="2:13" s="8" customFormat="1" ht="26.25" customHeight="1" x14ac:dyDescent="0.4">
      <c r="B55" s="17" t="s">
        <v>33</v>
      </c>
      <c r="C55" s="10"/>
      <c r="D55" s="10"/>
      <c r="E55" s="10"/>
      <c r="F55" s="10"/>
      <c r="G55" s="10"/>
      <c r="H55" s="10"/>
      <c r="I55" s="10"/>
      <c r="J55" s="105"/>
      <c r="K55" s="96"/>
      <c r="L55" s="118"/>
      <c r="M55" s="124"/>
    </row>
    <row r="56" spans="2:13" s="8" customFormat="1" ht="26.25" customHeight="1" thickBot="1" x14ac:dyDescent="0.45">
      <c r="B56" s="26" t="s">
        <v>8</v>
      </c>
      <c r="C56" s="24"/>
      <c r="D56" s="24"/>
      <c r="E56" s="24"/>
      <c r="F56" s="24"/>
      <c r="G56" s="24"/>
      <c r="H56" s="24"/>
      <c r="I56" s="24"/>
      <c r="J56" s="106"/>
      <c r="K56" s="97"/>
      <c r="L56" s="119"/>
      <c r="M56" s="125"/>
    </row>
    <row r="57" spans="2:13" s="8" customFormat="1" ht="18.75" customHeight="1" x14ac:dyDescent="0.4">
      <c r="B57" s="29" t="s">
        <v>31</v>
      </c>
      <c r="C57" s="32">
        <f>I54+1</f>
        <v>45851</v>
      </c>
      <c r="D57" s="32">
        <f>C57+1</f>
        <v>45852</v>
      </c>
      <c r="E57" s="32">
        <f t="shared" ref="E57:I57" si="27">D57+1</f>
        <v>45853</v>
      </c>
      <c r="F57" s="32">
        <f t="shared" si="27"/>
        <v>45854</v>
      </c>
      <c r="G57" s="32">
        <f t="shared" si="27"/>
        <v>45855</v>
      </c>
      <c r="H57" s="32">
        <f t="shared" si="27"/>
        <v>45856</v>
      </c>
      <c r="I57" s="32">
        <f t="shared" si="27"/>
        <v>45857</v>
      </c>
      <c r="J57" s="104"/>
      <c r="K57" s="95">
        <f t="shared" ref="K57" si="28">COUNTIF(C58:I58,"&lt;&gt;対象外")</f>
        <v>7</v>
      </c>
      <c r="L57" s="117">
        <f>COUNTIF(C58:I58,"*休工*")</f>
        <v>0</v>
      </c>
      <c r="M57" s="123"/>
    </row>
    <row r="58" spans="2:13" s="8" customFormat="1" ht="26.25" customHeight="1" x14ac:dyDescent="0.4">
      <c r="B58" s="17" t="s">
        <v>33</v>
      </c>
      <c r="C58" s="10"/>
      <c r="D58" s="10"/>
      <c r="E58" s="10"/>
      <c r="F58" s="10"/>
      <c r="G58" s="10"/>
      <c r="H58" s="10"/>
      <c r="I58" s="10"/>
      <c r="J58" s="105"/>
      <c r="K58" s="96"/>
      <c r="L58" s="118"/>
      <c r="M58" s="124"/>
    </row>
    <row r="59" spans="2:13" s="8" customFormat="1" ht="26.25" customHeight="1" thickBot="1" x14ac:dyDescent="0.45">
      <c r="B59" s="26" t="s">
        <v>8</v>
      </c>
      <c r="C59" s="24"/>
      <c r="D59" s="24"/>
      <c r="E59" s="24"/>
      <c r="F59" s="24"/>
      <c r="G59" s="24"/>
      <c r="H59" s="24"/>
      <c r="I59" s="24"/>
      <c r="J59" s="106"/>
      <c r="K59" s="97"/>
      <c r="L59" s="119"/>
      <c r="M59" s="125"/>
    </row>
    <row r="60" spans="2:13" s="8" customFormat="1" ht="18.75" customHeight="1" x14ac:dyDescent="0.4">
      <c r="B60" s="22" t="s">
        <v>7</v>
      </c>
      <c r="C60" s="32">
        <f>I57+1</f>
        <v>45858</v>
      </c>
      <c r="D60" s="32">
        <f>C60+1</f>
        <v>45859</v>
      </c>
      <c r="E60" s="32">
        <f t="shared" ref="E60:I60" si="29">D60+1</f>
        <v>45860</v>
      </c>
      <c r="F60" s="32">
        <f t="shared" si="29"/>
        <v>45861</v>
      </c>
      <c r="G60" s="32">
        <f t="shared" si="29"/>
        <v>45862</v>
      </c>
      <c r="H60" s="32">
        <f t="shared" si="29"/>
        <v>45863</v>
      </c>
      <c r="I60" s="32">
        <f t="shared" si="29"/>
        <v>45864</v>
      </c>
      <c r="J60" s="104"/>
      <c r="K60" s="95">
        <f t="shared" ref="K60" si="30">COUNTIF(C61:I61,"&lt;&gt;対象外")</f>
        <v>7</v>
      </c>
      <c r="L60" s="117">
        <f>COUNTIF(C61:I61,"*休工*")</f>
        <v>0</v>
      </c>
      <c r="M60" s="123"/>
    </row>
    <row r="61" spans="2:13" s="8" customFormat="1" ht="26.25" customHeight="1" x14ac:dyDescent="0.4">
      <c r="B61" s="17" t="s">
        <v>33</v>
      </c>
      <c r="C61" s="10"/>
      <c r="D61" s="10"/>
      <c r="E61" s="10"/>
      <c r="F61" s="10"/>
      <c r="G61" s="10"/>
      <c r="H61" s="10"/>
      <c r="I61" s="10"/>
      <c r="J61" s="105"/>
      <c r="K61" s="96"/>
      <c r="L61" s="118"/>
      <c r="M61" s="124"/>
    </row>
    <row r="62" spans="2:13" s="8" customFormat="1" ht="26.25" customHeight="1" thickBot="1" x14ac:dyDescent="0.45">
      <c r="B62" s="26" t="s">
        <v>8</v>
      </c>
      <c r="C62" s="24"/>
      <c r="D62" s="24"/>
      <c r="E62" s="24"/>
      <c r="F62" s="24"/>
      <c r="G62" s="24"/>
      <c r="H62" s="24"/>
      <c r="I62" s="24"/>
      <c r="J62" s="106"/>
      <c r="K62" s="97"/>
      <c r="L62" s="119"/>
      <c r="M62" s="125"/>
    </row>
    <row r="63" spans="2:13" s="8" customFormat="1" ht="18.75" customHeight="1" x14ac:dyDescent="0.4">
      <c r="B63" s="29" t="s">
        <v>7</v>
      </c>
      <c r="C63" s="32">
        <f>I60+1</f>
        <v>45865</v>
      </c>
      <c r="D63" s="32">
        <f>C63+1</f>
        <v>45866</v>
      </c>
      <c r="E63" s="32">
        <f t="shared" ref="E63:I63" si="31">D63+1</f>
        <v>45867</v>
      </c>
      <c r="F63" s="32">
        <f t="shared" si="31"/>
        <v>45868</v>
      </c>
      <c r="G63" s="32">
        <f t="shared" si="31"/>
        <v>45869</v>
      </c>
      <c r="H63" s="32">
        <f t="shared" si="31"/>
        <v>45870</v>
      </c>
      <c r="I63" s="32">
        <f t="shared" si="31"/>
        <v>45871</v>
      </c>
      <c r="J63" s="104"/>
      <c r="K63" s="95">
        <f t="shared" ref="K63" si="32">COUNTIF(C64:I64,"&lt;&gt;対象外")</f>
        <v>7</v>
      </c>
      <c r="L63" s="117">
        <f>COUNTIF(C64:I64,"*休工*")</f>
        <v>0</v>
      </c>
      <c r="M63" s="123"/>
    </row>
    <row r="64" spans="2:13" s="8" customFormat="1" ht="26.25" customHeight="1" x14ac:dyDescent="0.4">
      <c r="B64" s="17" t="s">
        <v>33</v>
      </c>
      <c r="C64" s="10"/>
      <c r="D64" s="10"/>
      <c r="E64" s="10"/>
      <c r="F64" s="10"/>
      <c r="G64" s="10"/>
      <c r="H64" s="10"/>
      <c r="I64" s="10"/>
      <c r="J64" s="105"/>
      <c r="K64" s="96"/>
      <c r="L64" s="118"/>
      <c r="M64" s="124"/>
    </row>
    <row r="65" spans="2:13" s="8" customFormat="1" ht="26.25" customHeight="1" thickBot="1" x14ac:dyDescent="0.45">
      <c r="B65" s="26" t="s">
        <v>8</v>
      </c>
      <c r="C65" s="24"/>
      <c r="D65" s="24"/>
      <c r="E65" s="24"/>
      <c r="F65" s="24"/>
      <c r="G65" s="24"/>
      <c r="H65" s="24"/>
      <c r="I65" s="24"/>
      <c r="J65" s="106"/>
      <c r="K65" s="97"/>
      <c r="L65" s="119"/>
      <c r="M65" s="125"/>
    </row>
    <row r="66" spans="2:13" s="8" customFormat="1" ht="18.75" customHeight="1" x14ac:dyDescent="0.4">
      <c r="B66" s="22" t="s">
        <v>7</v>
      </c>
      <c r="C66" s="32">
        <f>I63+1</f>
        <v>45872</v>
      </c>
      <c r="D66" s="32">
        <f>C66+1</f>
        <v>45873</v>
      </c>
      <c r="E66" s="32">
        <f t="shared" ref="E66:I66" si="33">D66+1</f>
        <v>45874</v>
      </c>
      <c r="F66" s="32">
        <f t="shared" si="33"/>
        <v>45875</v>
      </c>
      <c r="G66" s="32">
        <f t="shared" si="33"/>
        <v>45876</v>
      </c>
      <c r="H66" s="32">
        <f t="shared" si="33"/>
        <v>45877</v>
      </c>
      <c r="I66" s="32">
        <f t="shared" si="33"/>
        <v>45878</v>
      </c>
      <c r="J66" s="104"/>
      <c r="K66" s="95">
        <f t="shared" ref="K66" si="34">COUNTIF(C67:I67,"&lt;&gt;対象外")</f>
        <v>7</v>
      </c>
      <c r="L66" s="117">
        <f>COUNTIF(C67:I67,"*休工*")</f>
        <v>0</v>
      </c>
      <c r="M66" s="123"/>
    </row>
    <row r="67" spans="2:13" s="8" customFormat="1" ht="26.25" customHeight="1" x14ac:dyDescent="0.4">
      <c r="B67" s="17" t="s">
        <v>33</v>
      </c>
      <c r="C67" s="10"/>
      <c r="D67" s="10"/>
      <c r="E67" s="10"/>
      <c r="F67" s="10"/>
      <c r="G67" s="10"/>
      <c r="H67" s="10"/>
      <c r="I67" s="10"/>
      <c r="J67" s="105"/>
      <c r="K67" s="96"/>
      <c r="L67" s="118"/>
      <c r="M67" s="124"/>
    </row>
    <row r="68" spans="2:13" s="8" customFormat="1" ht="26.25" customHeight="1" thickBot="1" x14ac:dyDescent="0.45">
      <c r="B68" s="26" t="s">
        <v>8</v>
      </c>
      <c r="C68" s="24"/>
      <c r="D68" s="24"/>
      <c r="E68" s="24"/>
      <c r="F68" s="24"/>
      <c r="G68" s="24"/>
      <c r="H68" s="24"/>
      <c r="I68" s="24"/>
      <c r="J68" s="106"/>
      <c r="K68" s="97"/>
      <c r="L68" s="119"/>
      <c r="M68" s="125"/>
    </row>
    <row r="69" spans="2:13" s="8" customFormat="1" ht="18.75" customHeight="1" x14ac:dyDescent="0.4">
      <c r="B69" s="29" t="s">
        <v>31</v>
      </c>
      <c r="C69" s="32">
        <f>I66+1</f>
        <v>45879</v>
      </c>
      <c r="D69" s="32">
        <f>C69+1</f>
        <v>45880</v>
      </c>
      <c r="E69" s="32">
        <f t="shared" ref="E69:I69" si="35">D69+1</f>
        <v>45881</v>
      </c>
      <c r="F69" s="32">
        <f t="shared" si="35"/>
        <v>45882</v>
      </c>
      <c r="G69" s="32">
        <f t="shared" si="35"/>
        <v>45883</v>
      </c>
      <c r="H69" s="32">
        <f t="shared" si="35"/>
        <v>45884</v>
      </c>
      <c r="I69" s="32">
        <f t="shared" si="35"/>
        <v>45885</v>
      </c>
      <c r="J69" s="107"/>
      <c r="K69" s="95">
        <f>COUNTIF(C70:I70,"&lt;&gt;対象外")</f>
        <v>7</v>
      </c>
      <c r="L69" s="117">
        <f>COUNTIF(C70:I70,"*休工*")</f>
        <v>0</v>
      </c>
      <c r="M69" s="123"/>
    </row>
    <row r="70" spans="2:13" s="8" customFormat="1" ht="26.25" customHeight="1" x14ac:dyDescent="0.4">
      <c r="B70" s="17" t="s">
        <v>33</v>
      </c>
      <c r="C70" s="10"/>
      <c r="D70" s="10"/>
      <c r="E70" s="10"/>
      <c r="F70" s="10"/>
      <c r="G70" s="10"/>
      <c r="H70" s="10"/>
      <c r="I70" s="10"/>
      <c r="J70" s="108"/>
      <c r="K70" s="96"/>
      <c r="L70" s="118"/>
      <c r="M70" s="124"/>
    </row>
    <row r="71" spans="2:13" s="8" customFormat="1" ht="26.25" customHeight="1" thickBot="1" x14ac:dyDescent="0.45">
      <c r="B71" s="26" t="s">
        <v>8</v>
      </c>
      <c r="C71" s="24"/>
      <c r="D71" s="24"/>
      <c r="E71" s="24"/>
      <c r="F71" s="24"/>
      <c r="G71" s="24"/>
      <c r="H71" s="24"/>
      <c r="I71" s="24"/>
      <c r="J71" s="109"/>
      <c r="K71" s="97"/>
      <c r="L71" s="119"/>
      <c r="M71" s="125"/>
    </row>
    <row r="72" spans="2:13" s="8" customFormat="1" ht="18.75" customHeight="1" x14ac:dyDescent="0.4">
      <c r="B72" s="22" t="s">
        <v>7</v>
      </c>
      <c r="C72" s="31">
        <f>I69+1</f>
        <v>45886</v>
      </c>
      <c r="D72" s="31">
        <f>C72+1</f>
        <v>45887</v>
      </c>
      <c r="E72" s="31">
        <f t="shared" ref="E72:I72" si="36">D72+1</f>
        <v>45888</v>
      </c>
      <c r="F72" s="31">
        <f t="shared" si="36"/>
        <v>45889</v>
      </c>
      <c r="G72" s="31">
        <f t="shared" si="36"/>
        <v>45890</v>
      </c>
      <c r="H72" s="31">
        <f t="shared" si="36"/>
        <v>45891</v>
      </c>
      <c r="I72" s="31">
        <f t="shared" si="36"/>
        <v>45892</v>
      </c>
      <c r="J72" s="104"/>
      <c r="K72" s="95">
        <f t="shared" ref="K72" si="37">COUNTIF(C73:I73,"&lt;&gt;対象外")</f>
        <v>7</v>
      </c>
      <c r="L72" s="117">
        <f>COUNTIF(C73:I73,"*休工*")</f>
        <v>0</v>
      </c>
      <c r="M72" s="123"/>
    </row>
    <row r="73" spans="2:13" s="8" customFormat="1" ht="26.25" customHeight="1" x14ac:dyDescent="0.4">
      <c r="B73" s="17" t="s">
        <v>33</v>
      </c>
      <c r="C73" s="10"/>
      <c r="D73" s="10"/>
      <c r="E73" s="10"/>
      <c r="F73" s="10"/>
      <c r="G73" s="10"/>
      <c r="H73" s="10"/>
      <c r="I73" s="10"/>
      <c r="J73" s="105"/>
      <c r="K73" s="96"/>
      <c r="L73" s="118"/>
      <c r="M73" s="124"/>
    </row>
    <row r="74" spans="2:13" s="8" customFormat="1" ht="26.25" customHeight="1" thickBot="1" x14ac:dyDescent="0.45">
      <c r="B74" s="26" t="s">
        <v>8</v>
      </c>
      <c r="C74" s="24"/>
      <c r="D74" s="24"/>
      <c r="E74" s="24"/>
      <c r="F74" s="24"/>
      <c r="G74" s="24"/>
      <c r="H74" s="24"/>
      <c r="I74" s="24"/>
      <c r="J74" s="106"/>
      <c r="K74" s="97"/>
      <c r="L74" s="119"/>
      <c r="M74" s="125"/>
    </row>
    <row r="75" spans="2:13" s="8" customFormat="1" ht="18.75" customHeight="1" x14ac:dyDescent="0.4">
      <c r="B75" s="29" t="s">
        <v>7</v>
      </c>
      <c r="C75" s="32">
        <f>I72+1</f>
        <v>45893</v>
      </c>
      <c r="D75" s="32">
        <f>C75+1</f>
        <v>45894</v>
      </c>
      <c r="E75" s="32">
        <f t="shared" ref="E75:I75" si="38">D75+1</f>
        <v>45895</v>
      </c>
      <c r="F75" s="32">
        <f t="shared" si="38"/>
        <v>45896</v>
      </c>
      <c r="G75" s="32">
        <f t="shared" si="38"/>
        <v>45897</v>
      </c>
      <c r="H75" s="32">
        <f t="shared" si="38"/>
        <v>45898</v>
      </c>
      <c r="I75" s="32">
        <f t="shared" si="38"/>
        <v>45899</v>
      </c>
      <c r="J75" s="104"/>
      <c r="K75" s="95">
        <f t="shared" ref="K75" si="39">COUNTIF(C76:I76,"&lt;&gt;対象外")</f>
        <v>7</v>
      </c>
      <c r="L75" s="117">
        <f>COUNTIF(C76:I76,"*休工*")</f>
        <v>0</v>
      </c>
      <c r="M75" s="123"/>
    </row>
    <row r="76" spans="2:13" s="8" customFormat="1" ht="26.25" customHeight="1" x14ac:dyDescent="0.4">
      <c r="B76" s="17" t="s">
        <v>33</v>
      </c>
      <c r="C76" s="10"/>
      <c r="D76" s="10"/>
      <c r="E76" s="10"/>
      <c r="F76" s="10"/>
      <c r="G76" s="10"/>
      <c r="H76" s="10"/>
      <c r="I76" s="10"/>
      <c r="J76" s="105"/>
      <c r="K76" s="96"/>
      <c r="L76" s="118"/>
      <c r="M76" s="124"/>
    </row>
    <row r="77" spans="2:13" s="8" customFormat="1" ht="26.25" customHeight="1" thickBot="1" x14ac:dyDescent="0.45">
      <c r="B77" s="26" t="s">
        <v>8</v>
      </c>
      <c r="C77" s="24"/>
      <c r="D77" s="24"/>
      <c r="E77" s="24"/>
      <c r="F77" s="24"/>
      <c r="G77" s="24"/>
      <c r="H77" s="24"/>
      <c r="I77" s="24"/>
      <c r="J77" s="106"/>
      <c r="K77" s="97"/>
      <c r="L77" s="119"/>
      <c r="M77" s="125"/>
    </row>
    <row r="78" spans="2:13" s="8" customFormat="1" ht="18.75" customHeight="1" x14ac:dyDescent="0.4">
      <c r="B78" s="22" t="s">
        <v>7</v>
      </c>
      <c r="C78" s="32">
        <f>I75+1</f>
        <v>45900</v>
      </c>
      <c r="D78" s="32">
        <f>C78+1</f>
        <v>45901</v>
      </c>
      <c r="E78" s="32">
        <f t="shared" ref="E78:I78" si="40">D78+1</f>
        <v>45902</v>
      </c>
      <c r="F78" s="32">
        <f t="shared" si="40"/>
        <v>45903</v>
      </c>
      <c r="G78" s="32">
        <f t="shared" si="40"/>
        <v>45904</v>
      </c>
      <c r="H78" s="32">
        <f t="shared" si="40"/>
        <v>45905</v>
      </c>
      <c r="I78" s="32">
        <f t="shared" si="40"/>
        <v>45906</v>
      </c>
      <c r="J78" s="104"/>
      <c r="K78" s="95">
        <f t="shared" ref="K78" si="41">COUNTIF(C79:I79,"&lt;&gt;対象外")</f>
        <v>7</v>
      </c>
      <c r="L78" s="117">
        <f>COUNTIF(C79:I79,"*休工*")</f>
        <v>0</v>
      </c>
      <c r="M78" s="123"/>
    </row>
    <row r="79" spans="2:13" s="8" customFormat="1" ht="26.25" customHeight="1" x14ac:dyDescent="0.4">
      <c r="B79" s="17" t="s">
        <v>33</v>
      </c>
      <c r="C79" s="10"/>
      <c r="D79" s="10"/>
      <c r="E79" s="10"/>
      <c r="F79" s="10"/>
      <c r="G79" s="10"/>
      <c r="H79" s="10"/>
      <c r="I79" s="10"/>
      <c r="J79" s="105"/>
      <c r="K79" s="96"/>
      <c r="L79" s="118"/>
      <c r="M79" s="124"/>
    </row>
    <row r="80" spans="2:13" s="8" customFormat="1" ht="26.25" customHeight="1" thickBot="1" x14ac:dyDescent="0.45">
      <c r="B80" s="26" t="s">
        <v>8</v>
      </c>
      <c r="C80" s="24"/>
      <c r="D80" s="24"/>
      <c r="E80" s="24"/>
      <c r="F80" s="24"/>
      <c r="G80" s="24"/>
      <c r="H80" s="24"/>
      <c r="I80" s="24"/>
      <c r="J80" s="106"/>
      <c r="K80" s="97"/>
      <c r="L80" s="119"/>
      <c r="M80" s="125"/>
    </row>
    <row r="81" spans="2:13" s="8" customFormat="1" ht="18.75" customHeight="1" x14ac:dyDescent="0.4">
      <c r="B81" s="29" t="s">
        <v>7</v>
      </c>
      <c r="C81" s="32">
        <f>I78+1</f>
        <v>45907</v>
      </c>
      <c r="D81" s="32">
        <f>C81+1</f>
        <v>45908</v>
      </c>
      <c r="E81" s="32">
        <f t="shared" ref="E81:I81" si="42">D81+1</f>
        <v>45909</v>
      </c>
      <c r="F81" s="32">
        <f t="shared" si="42"/>
        <v>45910</v>
      </c>
      <c r="G81" s="32">
        <f t="shared" si="42"/>
        <v>45911</v>
      </c>
      <c r="H81" s="32">
        <f t="shared" si="42"/>
        <v>45912</v>
      </c>
      <c r="I81" s="32">
        <f t="shared" si="42"/>
        <v>45913</v>
      </c>
      <c r="J81" s="104"/>
      <c r="K81" s="95">
        <f t="shared" ref="K81" si="43">COUNTIF(C82:I82,"&lt;&gt;対象外")</f>
        <v>7</v>
      </c>
      <c r="L81" s="117">
        <f>COUNTIF(C82:I82,"*休工*")</f>
        <v>0</v>
      </c>
      <c r="M81" s="123"/>
    </row>
    <row r="82" spans="2:13" s="8" customFormat="1" ht="26.25" customHeight="1" x14ac:dyDescent="0.4">
      <c r="B82" s="17" t="s">
        <v>33</v>
      </c>
      <c r="C82" s="10"/>
      <c r="D82" s="10"/>
      <c r="E82" s="10"/>
      <c r="F82" s="10"/>
      <c r="G82" s="10"/>
      <c r="H82" s="10"/>
      <c r="I82" s="10"/>
      <c r="J82" s="105"/>
      <c r="K82" s="96"/>
      <c r="L82" s="118"/>
      <c r="M82" s="124"/>
    </row>
    <row r="83" spans="2:13" s="8" customFormat="1" ht="26.25" customHeight="1" thickBot="1" x14ac:dyDescent="0.45">
      <c r="B83" s="26" t="s">
        <v>8</v>
      </c>
      <c r="C83" s="24"/>
      <c r="D83" s="24"/>
      <c r="E83" s="24"/>
      <c r="F83" s="24"/>
      <c r="G83" s="24"/>
      <c r="H83" s="24"/>
      <c r="I83" s="24"/>
      <c r="J83" s="106"/>
      <c r="K83" s="97"/>
      <c r="L83" s="119"/>
      <c r="M83" s="125"/>
    </row>
    <row r="84" spans="2:13" s="8" customFormat="1" ht="18.75" customHeight="1" x14ac:dyDescent="0.4">
      <c r="B84" s="29" t="s">
        <v>31</v>
      </c>
      <c r="C84" s="32">
        <f>I81+1</f>
        <v>45914</v>
      </c>
      <c r="D84" s="32">
        <f>C84+1</f>
        <v>45915</v>
      </c>
      <c r="E84" s="32">
        <f t="shared" ref="E84:I84" si="44">D84+1</f>
        <v>45916</v>
      </c>
      <c r="F84" s="32">
        <f t="shared" si="44"/>
        <v>45917</v>
      </c>
      <c r="G84" s="32">
        <f t="shared" si="44"/>
        <v>45918</v>
      </c>
      <c r="H84" s="32">
        <f t="shared" si="44"/>
        <v>45919</v>
      </c>
      <c r="I84" s="32">
        <f t="shared" si="44"/>
        <v>45920</v>
      </c>
      <c r="J84" s="104"/>
      <c r="K84" s="95">
        <f t="shared" ref="K84" si="45">COUNTIF(C85:I85,"&lt;&gt;対象外")</f>
        <v>7</v>
      </c>
      <c r="L84" s="117">
        <f>COUNTIF(C85:I85,"*休工*")</f>
        <v>0</v>
      </c>
      <c r="M84" s="123"/>
    </row>
    <row r="85" spans="2:13" s="8" customFormat="1" ht="26.25" customHeight="1" x14ac:dyDescent="0.4">
      <c r="B85" s="17" t="s">
        <v>33</v>
      </c>
      <c r="C85" s="10"/>
      <c r="D85" s="10"/>
      <c r="E85" s="10"/>
      <c r="F85" s="10"/>
      <c r="G85" s="10"/>
      <c r="H85" s="10"/>
      <c r="I85" s="10"/>
      <c r="J85" s="105"/>
      <c r="K85" s="96"/>
      <c r="L85" s="118"/>
      <c r="M85" s="124"/>
    </row>
    <row r="86" spans="2:13" s="8" customFormat="1" ht="26.25" customHeight="1" thickBot="1" x14ac:dyDescent="0.45">
      <c r="B86" s="26" t="s">
        <v>8</v>
      </c>
      <c r="C86" s="24"/>
      <c r="D86" s="24"/>
      <c r="E86" s="24"/>
      <c r="F86" s="24"/>
      <c r="G86" s="24"/>
      <c r="H86" s="24"/>
      <c r="I86" s="24"/>
      <c r="J86" s="106"/>
      <c r="K86" s="97"/>
      <c r="L86" s="119"/>
      <c r="M86" s="125"/>
    </row>
    <row r="87" spans="2:13" s="8" customFormat="1" ht="18.75" customHeight="1" x14ac:dyDescent="0.4">
      <c r="B87" s="22" t="s">
        <v>7</v>
      </c>
      <c r="C87" s="32">
        <f>I84+1</f>
        <v>45921</v>
      </c>
      <c r="D87" s="32">
        <f>C87+1</f>
        <v>45922</v>
      </c>
      <c r="E87" s="32">
        <f t="shared" ref="E87:I87" si="46">D87+1</f>
        <v>45923</v>
      </c>
      <c r="F87" s="32">
        <f t="shared" si="46"/>
        <v>45924</v>
      </c>
      <c r="G87" s="32">
        <f t="shared" si="46"/>
        <v>45925</v>
      </c>
      <c r="H87" s="32">
        <f t="shared" si="46"/>
        <v>45926</v>
      </c>
      <c r="I87" s="32">
        <f t="shared" si="46"/>
        <v>45927</v>
      </c>
      <c r="J87" s="104"/>
      <c r="K87" s="95">
        <f t="shared" ref="K87" si="47">COUNTIF(C88:I88,"&lt;&gt;対象外")</f>
        <v>7</v>
      </c>
      <c r="L87" s="117">
        <f>COUNTIF(C88:I88,"*休工*")</f>
        <v>0</v>
      </c>
      <c r="M87" s="123"/>
    </row>
    <row r="88" spans="2:13" s="8" customFormat="1" ht="26.25" customHeight="1" x14ac:dyDescent="0.4">
      <c r="B88" s="17" t="s">
        <v>33</v>
      </c>
      <c r="C88" s="10"/>
      <c r="D88" s="10"/>
      <c r="E88" s="10"/>
      <c r="F88" s="10"/>
      <c r="G88" s="10"/>
      <c r="H88" s="10"/>
      <c r="I88" s="10"/>
      <c r="J88" s="105"/>
      <c r="K88" s="96"/>
      <c r="L88" s="118"/>
      <c r="M88" s="124"/>
    </row>
    <row r="89" spans="2:13" s="8" customFormat="1" ht="26.25" customHeight="1" thickBot="1" x14ac:dyDescent="0.45">
      <c r="B89" s="26" t="s">
        <v>8</v>
      </c>
      <c r="C89" s="24"/>
      <c r="D89" s="24"/>
      <c r="E89" s="24"/>
      <c r="F89" s="24"/>
      <c r="G89" s="24"/>
      <c r="H89" s="24"/>
      <c r="I89" s="24"/>
      <c r="J89" s="106"/>
      <c r="K89" s="97"/>
      <c r="L89" s="119"/>
      <c r="M89" s="125"/>
    </row>
    <row r="90" spans="2:13" s="8" customFormat="1" ht="18.75" customHeight="1" x14ac:dyDescent="0.4">
      <c r="B90" s="29" t="s">
        <v>7</v>
      </c>
      <c r="C90" s="32">
        <f>I87+1</f>
        <v>45928</v>
      </c>
      <c r="D90" s="32">
        <f>C90+1</f>
        <v>45929</v>
      </c>
      <c r="E90" s="32">
        <f t="shared" ref="E90:I90" si="48">D90+1</f>
        <v>45930</v>
      </c>
      <c r="F90" s="32">
        <f t="shared" si="48"/>
        <v>45931</v>
      </c>
      <c r="G90" s="32">
        <f t="shared" si="48"/>
        <v>45932</v>
      </c>
      <c r="H90" s="32">
        <f t="shared" si="48"/>
        <v>45933</v>
      </c>
      <c r="I90" s="32">
        <f t="shared" si="48"/>
        <v>45934</v>
      </c>
      <c r="J90" s="104"/>
      <c r="K90" s="95">
        <f t="shared" ref="K90" si="49">COUNTIF(C91:I91,"&lt;&gt;対象外")</f>
        <v>7</v>
      </c>
      <c r="L90" s="117">
        <f>COUNTIF(C91:I91,"*休工*")</f>
        <v>0</v>
      </c>
      <c r="M90" s="123"/>
    </row>
    <row r="91" spans="2:13" s="8" customFormat="1" ht="26.25" customHeight="1" x14ac:dyDescent="0.4">
      <c r="B91" s="17" t="s">
        <v>33</v>
      </c>
      <c r="C91" s="10"/>
      <c r="D91" s="10"/>
      <c r="E91" s="10"/>
      <c r="F91" s="10"/>
      <c r="G91" s="10"/>
      <c r="H91" s="10"/>
      <c r="I91" s="10"/>
      <c r="J91" s="105"/>
      <c r="K91" s="96"/>
      <c r="L91" s="118"/>
      <c r="M91" s="124"/>
    </row>
    <row r="92" spans="2:13" s="8" customFormat="1" ht="26.25" customHeight="1" thickBot="1" x14ac:dyDescent="0.45">
      <c r="B92" s="26" t="s">
        <v>8</v>
      </c>
      <c r="C92" s="24"/>
      <c r="D92" s="24"/>
      <c r="E92" s="24"/>
      <c r="F92" s="24"/>
      <c r="G92" s="24"/>
      <c r="H92" s="24"/>
      <c r="I92" s="24"/>
      <c r="J92" s="106"/>
      <c r="K92" s="97"/>
      <c r="L92" s="119"/>
      <c r="M92" s="125"/>
    </row>
    <row r="93" spans="2:13" s="8" customFormat="1" ht="18.75" customHeight="1" x14ac:dyDescent="0.4">
      <c r="B93" s="22" t="s">
        <v>7</v>
      </c>
      <c r="C93" s="32">
        <f>I90+1</f>
        <v>45935</v>
      </c>
      <c r="D93" s="32">
        <f>C93+1</f>
        <v>45936</v>
      </c>
      <c r="E93" s="32">
        <f t="shared" ref="E93:I93" si="50">D93+1</f>
        <v>45937</v>
      </c>
      <c r="F93" s="32">
        <f t="shared" si="50"/>
        <v>45938</v>
      </c>
      <c r="G93" s="32">
        <f t="shared" si="50"/>
        <v>45939</v>
      </c>
      <c r="H93" s="32">
        <f t="shared" si="50"/>
        <v>45940</v>
      </c>
      <c r="I93" s="32">
        <f t="shared" si="50"/>
        <v>45941</v>
      </c>
      <c r="J93" s="104"/>
      <c r="K93" s="95">
        <f t="shared" ref="K93" si="51">COUNTIF(C94:I94,"&lt;&gt;対象外")</f>
        <v>7</v>
      </c>
      <c r="L93" s="117">
        <f>COUNTIF(C94:I94,"*休工*")</f>
        <v>0</v>
      </c>
      <c r="M93" s="123"/>
    </row>
    <row r="94" spans="2:13" s="8" customFormat="1" ht="26.25" customHeight="1" x14ac:dyDescent="0.4">
      <c r="B94" s="17" t="s">
        <v>33</v>
      </c>
      <c r="C94" s="10"/>
      <c r="D94" s="10"/>
      <c r="E94" s="10"/>
      <c r="F94" s="10"/>
      <c r="G94" s="10"/>
      <c r="H94" s="10"/>
      <c r="I94" s="10"/>
      <c r="J94" s="105"/>
      <c r="K94" s="96"/>
      <c r="L94" s="118"/>
      <c r="M94" s="124"/>
    </row>
    <row r="95" spans="2:13" s="8" customFormat="1" ht="26.25" customHeight="1" thickBot="1" x14ac:dyDescent="0.45">
      <c r="B95" s="26" t="s">
        <v>8</v>
      </c>
      <c r="C95" s="24"/>
      <c r="D95" s="24"/>
      <c r="E95" s="24"/>
      <c r="F95" s="24"/>
      <c r="G95" s="24"/>
      <c r="H95" s="24"/>
      <c r="I95" s="24"/>
      <c r="J95" s="106"/>
      <c r="K95" s="97"/>
      <c r="L95" s="119"/>
      <c r="M95" s="125"/>
    </row>
    <row r="96" spans="2:13" s="8" customFormat="1" ht="18.75" customHeight="1" x14ac:dyDescent="0.4">
      <c r="B96" s="29" t="s">
        <v>31</v>
      </c>
      <c r="C96" s="32">
        <f>I93+1</f>
        <v>45942</v>
      </c>
      <c r="D96" s="32">
        <f>C96+1</f>
        <v>45943</v>
      </c>
      <c r="E96" s="32">
        <f t="shared" ref="E96:I96" si="52">D96+1</f>
        <v>45944</v>
      </c>
      <c r="F96" s="32">
        <f t="shared" si="52"/>
        <v>45945</v>
      </c>
      <c r="G96" s="32">
        <f t="shared" si="52"/>
        <v>45946</v>
      </c>
      <c r="H96" s="32">
        <f t="shared" si="52"/>
        <v>45947</v>
      </c>
      <c r="I96" s="32">
        <f t="shared" si="52"/>
        <v>45948</v>
      </c>
      <c r="J96" s="107"/>
      <c r="K96" s="95">
        <f>COUNTIF(C97:I97,"&lt;&gt;対象外")</f>
        <v>7</v>
      </c>
      <c r="L96" s="117">
        <f>COUNTIF(C97:I97,"*休工*")</f>
        <v>0</v>
      </c>
      <c r="M96" s="123"/>
    </row>
    <row r="97" spans="2:13" s="8" customFormat="1" ht="26.25" customHeight="1" x14ac:dyDescent="0.4">
      <c r="B97" s="17" t="s">
        <v>33</v>
      </c>
      <c r="C97" s="10"/>
      <c r="D97" s="10"/>
      <c r="E97" s="10"/>
      <c r="F97" s="10"/>
      <c r="G97" s="10"/>
      <c r="H97" s="10"/>
      <c r="I97" s="10"/>
      <c r="J97" s="108"/>
      <c r="K97" s="96"/>
      <c r="L97" s="118"/>
      <c r="M97" s="124"/>
    </row>
    <row r="98" spans="2:13" s="8" customFormat="1" ht="26.25" customHeight="1" thickBot="1" x14ac:dyDescent="0.45">
      <c r="B98" s="26" t="s">
        <v>8</v>
      </c>
      <c r="C98" s="24"/>
      <c r="D98" s="24"/>
      <c r="E98" s="24"/>
      <c r="F98" s="24"/>
      <c r="G98" s="24"/>
      <c r="H98" s="24"/>
      <c r="I98" s="24"/>
      <c r="J98" s="109"/>
      <c r="K98" s="97"/>
      <c r="L98" s="119"/>
      <c r="M98" s="125"/>
    </row>
    <row r="99" spans="2:13" s="8" customFormat="1" ht="18.75" customHeight="1" x14ac:dyDescent="0.4">
      <c r="B99" s="22" t="s">
        <v>7</v>
      </c>
      <c r="C99" s="31">
        <f>I96+1</f>
        <v>45949</v>
      </c>
      <c r="D99" s="31">
        <f>C99+1</f>
        <v>45950</v>
      </c>
      <c r="E99" s="31">
        <f t="shared" ref="E99:I99" si="53">D99+1</f>
        <v>45951</v>
      </c>
      <c r="F99" s="31">
        <f t="shared" si="53"/>
        <v>45952</v>
      </c>
      <c r="G99" s="31">
        <f t="shared" si="53"/>
        <v>45953</v>
      </c>
      <c r="H99" s="31">
        <f t="shared" si="53"/>
        <v>45954</v>
      </c>
      <c r="I99" s="31">
        <f t="shared" si="53"/>
        <v>45955</v>
      </c>
      <c r="J99" s="104"/>
      <c r="K99" s="95">
        <f t="shared" ref="K99" si="54">COUNTIF(C100:I100,"&lt;&gt;対象外")</f>
        <v>7</v>
      </c>
      <c r="L99" s="117">
        <f>COUNTIF(C100:I100,"*休工*")</f>
        <v>0</v>
      </c>
      <c r="M99" s="123"/>
    </row>
    <row r="100" spans="2:13" s="8" customFormat="1" ht="26.25" customHeight="1" x14ac:dyDescent="0.4">
      <c r="B100" s="17" t="s">
        <v>33</v>
      </c>
      <c r="C100" s="10"/>
      <c r="D100" s="10"/>
      <c r="E100" s="10"/>
      <c r="F100" s="10"/>
      <c r="G100" s="10"/>
      <c r="H100" s="10"/>
      <c r="I100" s="10"/>
      <c r="J100" s="105"/>
      <c r="K100" s="96"/>
      <c r="L100" s="118"/>
      <c r="M100" s="124"/>
    </row>
    <row r="101" spans="2:13" s="8" customFormat="1" ht="26.25" customHeight="1" thickBot="1" x14ac:dyDescent="0.45">
      <c r="B101" s="26" t="s">
        <v>8</v>
      </c>
      <c r="C101" s="24"/>
      <c r="D101" s="24"/>
      <c r="E101" s="24"/>
      <c r="F101" s="24"/>
      <c r="G101" s="24"/>
      <c r="H101" s="24"/>
      <c r="I101" s="24"/>
      <c r="J101" s="106"/>
      <c r="K101" s="97"/>
      <c r="L101" s="119"/>
      <c r="M101" s="125"/>
    </row>
    <row r="102" spans="2:13" s="8" customFormat="1" ht="18.75" customHeight="1" x14ac:dyDescent="0.4">
      <c r="B102" s="29" t="s">
        <v>7</v>
      </c>
      <c r="C102" s="32">
        <f>I99+1</f>
        <v>45956</v>
      </c>
      <c r="D102" s="32">
        <f>C102+1</f>
        <v>45957</v>
      </c>
      <c r="E102" s="32">
        <f t="shared" ref="E102:I102" si="55">D102+1</f>
        <v>45958</v>
      </c>
      <c r="F102" s="32">
        <f t="shared" si="55"/>
        <v>45959</v>
      </c>
      <c r="G102" s="32">
        <f t="shared" si="55"/>
        <v>45960</v>
      </c>
      <c r="H102" s="32">
        <f t="shared" si="55"/>
        <v>45961</v>
      </c>
      <c r="I102" s="32">
        <f t="shared" si="55"/>
        <v>45962</v>
      </c>
      <c r="J102" s="104"/>
      <c r="K102" s="95">
        <f t="shared" ref="K102" si="56">COUNTIF(C103:I103,"&lt;&gt;対象外")</f>
        <v>7</v>
      </c>
      <c r="L102" s="117">
        <f>COUNTIF(C103:I103,"*休工*")</f>
        <v>0</v>
      </c>
      <c r="M102" s="123"/>
    </row>
    <row r="103" spans="2:13" s="8" customFormat="1" ht="26.25" customHeight="1" x14ac:dyDescent="0.4">
      <c r="B103" s="17" t="s">
        <v>33</v>
      </c>
      <c r="C103" s="10"/>
      <c r="D103" s="10"/>
      <c r="E103" s="10"/>
      <c r="F103" s="10"/>
      <c r="G103" s="10"/>
      <c r="H103" s="10"/>
      <c r="I103" s="10"/>
      <c r="J103" s="105"/>
      <c r="K103" s="96"/>
      <c r="L103" s="118"/>
      <c r="M103" s="124"/>
    </row>
    <row r="104" spans="2:13" s="8" customFormat="1" ht="26.25" customHeight="1" thickBot="1" x14ac:dyDescent="0.45">
      <c r="B104" s="26" t="s">
        <v>8</v>
      </c>
      <c r="C104" s="24"/>
      <c r="D104" s="24"/>
      <c r="E104" s="24"/>
      <c r="F104" s="24"/>
      <c r="G104" s="24"/>
      <c r="H104" s="24"/>
      <c r="I104" s="24"/>
      <c r="J104" s="106"/>
      <c r="K104" s="97"/>
      <c r="L104" s="119"/>
      <c r="M104" s="125"/>
    </row>
    <row r="105" spans="2:13" s="8" customFormat="1" ht="18.75" customHeight="1" x14ac:dyDescent="0.4">
      <c r="B105" s="22" t="s">
        <v>7</v>
      </c>
      <c r="C105" s="32">
        <f>I102+1</f>
        <v>45963</v>
      </c>
      <c r="D105" s="32">
        <f>C105+1</f>
        <v>45964</v>
      </c>
      <c r="E105" s="32">
        <f t="shared" ref="E105:I105" si="57">D105+1</f>
        <v>45965</v>
      </c>
      <c r="F105" s="32">
        <f t="shared" si="57"/>
        <v>45966</v>
      </c>
      <c r="G105" s="32">
        <f t="shared" si="57"/>
        <v>45967</v>
      </c>
      <c r="H105" s="32">
        <f t="shared" si="57"/>
        <v>45968</v>
      </c>
      <c r="I105" s="32">
        <f t="shared" si="57"/>
        <v>45969</v>
      </c>
      <c r="J105" s="104"/>
      <c r="K105" s="95">
        <f t="shared" ref="K105" si="58">COUNTIF(C106:I106,"&lt;&gt;対象外")</f>
        <v>7</v>
      </c>
      <c r="L105" s="117">
        <f>COUNTIF(C106:I106,"*休工*")</f>
        <v>0</v>
      </c>
      <c r="M105" s="123"/>
    </row>
    <row r="106" spans="2:13" s="8" customFormat="1" ht="26.25" customHeight="1" x14ac:dyDescent="0.4">
      <c r="B106" s="17" t="s">
        <v>33</v>
      </c>
      <c r="C106" s="10"/>
      <c r="D106" s="10"/>
      <c r="E106" s="10"/>
      <c r="F106" s="10"/>
      <c r="G106" s="10"/>
      <c r="H106" s="10"/>
      <c r="I106" s="10"/>
      <c r="J106" s="105"/>
      <c r="K106" s="96"/>
      <c r="L106" s="118"/>
      <c r="M106" s="124"/>
    </row>
    <row r="107" spans="2:13" s="8" customFormat="1" ht="26.25" customHeight="1" thickBot="1" x14ac:dyDescent="0.45">
      <c r="B107" s="26" t="s">
        <v>8</v>
      </c>
      <c r="C107" s="24"/>
      <c r="D107" s="24"/>
      <c r="E107" s="24"/>
      <c r="F107" s="24"/>
      <c r="G107" s="24"/>
      <c r="H107" s="24"/>
      <c r="I107" s="24"/>
      <c r="J107" s="106"/>
      <c r="K107" s="97"/>
      <c r="L107" s="119"/>
      <c r="M107" s="125"/>
    </row>
    <row r="108" spans="2:13" s="8" customFormat="1" ht="18.75" customHeight="1" x14ac:dyDescent="0.4">
      <c r="B108" s="29" t="s">
        <v>7</v>
      </c>
      <c r="C108" s="32">
        <f>I105+1</f>
        <v>45970</v>
      </c>
      <c r="D108" s="32">
        <f>C108+1</f>
        <v>45971</v>
      </c>
      <c r="E108" s="32">
        <f t="shared" ref="E108:I108" si="59">D108+1</f>
        <v>45972</v>
      </c>
      <c r="F108" s="32">
        <f t="shared" si="59"/>
        <v>45973</v>
      </c>
      <c r="G108" s="32">
        <f t="shared" si="59"/>
        <v>45974</v>
      </c>
      <c r="H108" s="32">
        <f t="shared" si="59"/>
        <v>45975</v>
      </c>
      <c r="I108" s="32">
        <f t="shared" si="59"/>
        <v>45976</v>
      </c>
      <c r="J108" s="104"/>
      <c r="K108" s="95">
        <f t="shared" ref="K108" si="60">COUNTIF(C109:I109,"&lt;&gt;対象外")</f>
        <v>7</v>
      </c>
      <c r="L108" s="117">
        <f>COUNTIF(C109:I109,"*休工*")</f>
        <v>0</v>
      </c>
      <c r="M108" s="123"/>
    </row>
    <row r="109" spans="2:13" s="8" customFormat="1" ht="26.25" customHeight="1" x14ac:dyDescent="0.4">
      <c r="B109" s="17" t="s">
        <v>33</v>
      </c>
      <c r="C109" s="10"/>
      <c r="D109" s="10"/>
      <c r="E109" s="10"/>
      <c r="F109" s="10"/>
      <c r="G109" s="10"/>
      <c r="H109" s="10"/>
      <c r="I109" s="10"/>
      <c r="J109" s="105"/>
      <c r="K109" s="96"/>
      <c r="L109" s="118"/>
      <c r="M109" s="124"/>
    </row>
    <row r="110" spans="2:13" s="8" customFormat="1" ht="26.25" customHeight="1" thickBot="1" x14ac:dyDescent="0.45">
      <c r="B110" s="26" t="s">
        <v>8</v>
      </c>
      <c r="C110" s="24"/>
      <c r="D110" s="24"/>
      <c r="E110" s="24"/>
      <c r="F110" s="24"/>
      <c r="G110" s="24"/>
      <c r="H110" s="24"/>
      <c r="I110" s="24"/>
      <c r="J110" s="106"/>
      <c r="K110" s="97"/>
      <c r="L110" s="119"/>
      <c r="M110" s="125"/>
    </row>
    <row r="111" spans="2:13" s="8" customFormat="1" ht="18.75" customHeight="1" x14ac:dyDescent="0.4">
      <c r="B111" s="29" t="s">
        <v>31</v>
      </c>
      <c r="C111" s="32">
        <f>I108+1</f>
        <v>45977</v>
      </c>
      <c r="D111" s="32">
        <f>C111+1</f>
        <v>45978</v>
      </c>
      <c r="E111" s="32">
        <f t="shared" ref="E111:I111" si="61">D111+1</f>
        <v>45979</v>
      </c>
      <c r="F111" s="32">
        <f t="shared" si="61"/>
        <v>45980</v>
      </c>
      <c r="G111" s="32">
        <f t="shared" si="61"/>
        <v>45981</v>
      </c>
      <c r="H111" s="32">
        <f t="shared" si="61"/>
        <v>45982</v>
      </c>
      <c r="I111" s="32">
        <f t="shared" si="61"/>
        <v>45983</v>
      </c>
      <c r="J111" s="104"/>
      <c r="K111" s="95">
        <f t="shared" ref="K111" si="62">COUNTIF(C112:I112,"&lt;&gt;対象外")</f>
        <v>7</v>
      </c>
      <c r="L111" s="117">
        <f>COUNTIF(C112:I112,"*休工*")</f>
        <v>0</v>
      </c>
      <c r="M111" s="123"/>
    </row>
    <row r="112" spans="2:13" s="8" customFormat="1" ht="26.25" customHeight="1" x14ac:dyDescent="0.4">
      <c r="B112" s="17" t="s">
        <v>33</v>
      </c>
      <c r="C112" s="10"/>
      <c r="D112" s="10"/>
      <c r="E112" s="10"/>
      <c r="F112" s="10"/>
      <c r="G112" s="10"/>
      <c r="H112" s="10"/>
      <c r="I112" s="10"/>
      <c r="J112" s="105"/>
      <c r="K112" s="96"/>
      <c r="L112" s="118"/>
      <c r="M112" s="124"/>
    </row>
    <row r="113" spans="2:13" s="8" customFormat="1" ht="26.25" customHeight="1" thickBot="1" x14ac:dyDescent="0.45">
      <c r="B113" s="26" t="s">
        <v>8</v>
      </c>
      <c r="C113" s="24"/>
      <c r="D113" s="24"/>
      <c r="E113" s="24"/>
      <c r="F113" s="24"/>
      <c r="G113" s="24"/>
      <c r="H113" s="24"/>
      <c r="I113" s="24"/>
      <c r="J113" s="106"/>
      <c r="K113" s="97"/>
      <c r="L113" s="119"/>
      <c r="M113" s="125"/>
    </row>
    <row r="114" spans="2:13" s="8" customFormat="1" ht="18.75" customHeight="1" x14ac:dyDescent="0.4">
      <c r="B114" s="22" t="s">
        <v>7</v>
      </c>
      <c r="C114" s="32">
        <f>I111+1</f>
        <v>45984</v>
      </c>
      <c r="D114" s="32">
        <f>C114+1</f>
        <v>45985</v>
      </c>
      <c r="E114" s="32">
        <f t="shared" ref="E114:I114" si="63">D114+1</f>
        <v>45986</v>
      </c>
      <c r="F114" s="32">
        <f t="shared" si="63"/>
        <v>45987</v>
      </c>
      <c r="G114" s="32">
        <f t="shared" si="63"/>
        <v>45988</v>
      </c>
      <c r="H114" s="32">
        <f t="shared" si="63"/>
        <v>45989</v>
      </c>
      <c r="I114" s="32">
        <f t="shared" si="63"/>
        <v>45990</v>
      </c>
      <c r="J114" s="104"/>
      <c r="K114" s="95">
        <f t="shared" ref="K114" si="64">COUNTIF(C115:I115,"&lt;&gt;対象外")</f>
        <v>7</v>
      </c>
      <c r="L114" s="117">
        <f>COUNTIF(C115:I115,"*休工*")</f>
        <v>0</v>
      </c>
      <c r="M114" s="123"/>
    </row>
    <row r="115" spans="2:13" s="8" customFormat="1" ht="26.25" customHeight="1" x14ac:dyDescent="0.4">
      <c r="B115" s="17" t="s">
        <v>33</v>
      </c>
      <c r="C115" s="10"/>
      <c r="D115" s="10"/>
      <c r="E115" s="10"/>
      <c r="F115" s="10"/>
      <c r="G115" s="10"/>
      <c r="H115" s="10"/>
      <c r="I115" s="10"/>
      <c r="J115" s="105"/>
      <c r="K115" s="96"/>
      <c r="L115" s="118"/>
      <c r="M115" s="124"/>
    </row>
    <row r="116" spans="2:13" s="8" customFormat="1" ht="26.25" customHeight="1" thickBot="1" x14ac:dyDescent="0.45">
      <c r="B116" s="26" t="s">
        <v>8</v>
      </c>
      <c r="C116" s="24"/>
      <c r="D116" s="24"/>
      <c r="E116" s="24"/>
      <c r="F116" s="24"/>
      <c r="G116" s="24"/>
      <c r="H116" s="24"/>
      <c r="I116" s="24"/>
      <c r="J116" s="106"/>
      <c r="K116" s="97"/>
      <c r="L116" s="119"/>
      <c r="M116" s="125"/>
    </row>
    <row r="117" spans="2:13" s="8" customFormat="1" ht="18.75" customHeight="1" x14ac:dyDescent="0.4">
      <c r="B117" s="29" t="s">
        <v>7</v>
      </c>
      <c r="C117" s="32">
        <f>I114+1</f>
        <v>45991</v>
      </c>
      <c r="D117" s="32">
        <f>C117+1</f>
        <v>45992</v>
      </c>
      <c r="E117" s="32">
        <f t="shared" ref="E117:I117" si="65">D117+1</f>
        <v>45993</v>
      </c>
      <c r="F117" s="32">
        <f t="shared" si="65"/>
        <v>45994</v>
      </c>
      <c r="G117" s="32">
        <f t="shared" si="65"/>
        <v>45995</v>
      </c>
      <c r="H117" s="32">
        <f t="shared" si="65"/>
        <v>45996</v>
      </c>
      <c r="I117" s="32">
        <f t="shared" si="65"/>
        <v>45997</v>
      </c>
      <c r="J117" s="104"/>
      <c r="K117" s="95">
        <f t="shared" ref="K117" si="66">COUNTIF(C118:I118,"&lt;&gt;対象外")</f>
        <v>7</v>
      </c>
      <c r="L117" s="117">
        <f>COUNTIF(C118:I118,"*休工*")</f>
        <v>0</v>
      </c>
      <c r="M117" s="123"/>
    </row>
    <row r="118" spans="2:13" s="8" customFormat="1" ht="26.25" customHeight="1" x14ac:dyDescent="0.4">
      <c r="B118" s="17" t="s">
        <v>33</v>
      </c>
      <c r="C118" s="10"/>
      <c r="D118" s="10"/>
      <c r="E118" s="10"/>
      <c r="F118" s="10"/>
      <c r="G118" s="10"/>
      <c r="H118" s="10"/>
      <c r="I118" s="10"/>
      <c r="J118" s="105"/>
      <c r="K118" s="96"/>
      <c r="L118" s="118"/>
      <c r="M118" s="124"/>
    </row>
    <row r="119" spans="2:13" s="8" customFormat="1" ht="26.25" customHeight="1" thickBot="1" x14ac:dyDescent="0.45">
      <c r="B119" s="26" t="s">
        <v>8</v>
      </c>
      <c r="C119" s="24"/>
      <c r="D119" s="24"/>
      <c r="E119" s="24"/>
      <c r="F119" s="24"/>
      <c r="G119" s="24"/>
      <c r="H119" s="24"/>
      <c r="I119" s="24"/>
      <c r="J119" s="106"/>
      <c r="K119" s="97"/>
      <c r="L119" s="119"/>
      <c r="M119" s="125"/>
    </row>
    <row r="120" spans="2:13" s="8" customFormat="1" ht="18.75" customHeight="1" x14ac:dyDescent="0.4">
      <c r="B120" s="22" t="s">
        <v>7</v>
      </c>
      <c r="C120" s="32">
        <f>I117+1</f>
        <v>45998</v>
      </c>
      <c r="D120" s="32">
        <f>C120+1</f>
        <v>45999</v>
      </c>
      <c r="E120" s="32">
        <f t="shared" ref="E120:I120" si="67">D120+1</f>
        <v>46000</v>
      </c>
      <c r="F120" s="32">
        <f t="shared" si="67"/>
        <v>46001</v>
      </c>
      <c r="G120" s="32">
        <f t="shared" si="67"/>
        <v>46002</v>
      </c>
      <c r="H120" s="32">
        <f t="shared" si="67"/>
        <v>46003</v>
      </c>
      <c r="I120" s="32">
        <f t="shared" si="67"/>
        <v>46004</v>
      </c>
      <c r="J120" s="104"/>
      <c r="K120" s="95">
        <f>COUNTIF(C121:I121,"&lt;&gt;対象外")</f>
        <v>7</v>
      </c>
      <c r="L120" s="117">
        <f>COUNTIF(C121:I121,"*休工*")</f>
        <v>0</v>
      </c>
      <c r="M120" s="123"/>
    </row>
    <row r="121" spans="2:13" s="8" customFormat="1" ht="26.25" customHeight="1" x14ac:dyDescent="0.4">
      <c r="B121" s="17" t="s">
        <v>33</v>
      </c>
      <c r="C121" s="10"/>
      <c r="D121" s="10"/>
      <c r="E121" s="10"/>
      <c r="F121" s="10"/>
      <c r="G121" s="10"/>
      <c r="H121" s="10"/>
      <c r="I121" s="10"/>
      <c r="J121" s="105"/>
      <c r="K121" s="96"/>
      <c r="L121" s="118"/>
      <c r="M121" s="124"/>
    </row>
    <row r="122" spans="2:13" s="8" customFormat="1" ht="26.25" customHeight="1" thickBot="1" x14ac:dyDescent="0.45">
      <c r="B122" s="26" t="s">
        <v>8</v>
      </c>
      <c r="C122" s="24"/>
      <c r="D122" s="24"/>
      <c r="E122" s="24"/>
      <c r="F122" s="24"/>
      <c r="G122" s="24"/>
      <c r="H122" s="24"/>
      <c r="I122" s="24"/>
      <c r="J122" s="106"/>
      <c r="K122" s="97"/>
      <c r="L122" s="119"/>
      <c r="M122" s="125"/>
    </row>
    <row r="123" spans="2:13" s="8" customFormat="1" ht="18.75" customHeight="1" x14ac:dyDescent="0.4">
      <c r="B123" s="29" t="s">
        <v>31</v>
      </c>
      <c r="C123" s="32">
        <f>I120+1</f>
        <v>46005</v>
      </c>
      <c r="D123" s="32">
        <f>C123+1</f>
        <v>46006</v>
      </c>
      <c r="E123" s="32">
        <f t="shared" ref="E123:I123" si="68">D123+1</f>
        <v>46007</v>
      </c>
      <c r="F123" s="32">
        <f t="shared" si="68"/>
        <v>46008</v>
      </c>
      <c r="G123" s="32">
        <f t="shared" si="68"/>
        <v>46009</v>
      </c>
      <c r="H123" s="32">
        <f t="shared" si="68"/>
        <v>46010</v>
      </c>
      <c r="I123" s="32">
        <f t="shared" si="68"/>
        <v>46011</v>
      </c>
      <c r="J123" s="107"/>
      <c r="K123" s="95">
        <f>COUNTIF(C124:I124,"&lt;&gt;対象外")</f>
        <v>7</v>
      </c>
      <c r="L123" s="126">
        <f>COUNTIF(C124:I124,"*休工*")</f>
        <v>0</v>
      </c>
      <c r="M123" s="123"/>
    </row>
    <row r="124" spans="2:13" s="8" customFormat="1" ht="26.25" customHeight="1" x14ac:dyDescent="0.4">
      <c r="B124" s="17" t="s">
        <v>33</v>
      </c>
      <c r="C124" s="10"/>
      <c r="D124" s="10"/>
      <c r="E124" s="10"/>
      <c r="F124" s="10"/>
      <c r="G124" s="10"/>
      <c r="H124" s="10"/>
      <c r="I124" s="10"/>
      <c r="J124" s="108"/>
      <c r="K124" s="96"/>
      <c r="L124" s="127"/>
      <c r="M124" s="124"/>
    </row>
    <row r="125" spans="2:13" s="8" customFormat="1" ht="26.25" customHeight="1" thickBot="1" x14ac:dyDescent="0.45">
      <c r="B125" s="26" t="s">
        <v>8</v>
      </c>
      <c r="C125" s="24"/>
      <c r="D125" s="24"/>
      <c r="E125" s="24"/>
      <c r="F125" s="24"/>
      <c r="G125" s="24"/>
      <c r="H125" s="24"/>
      <c r="I125" s="24"/>
      <c r="J125" s="109"/>
      <c r="K125" s="97"/>
      <c r="L125" s="128"/>
      <c r="M125" s="125"/>
    </row>
    <row r="126" spans="2:13" s="8" customFormat="1" ht="18.75" customHeight="1" x14ac:dyDescent="0.4">
      <c r="B126" s="22" t="s">
        <v>7</v>
      </c>
      <c r="C126" s="31">
        <f>I123+1</f>
        <v>46012</v>
      </c>
      <c r="D126" s="31">
        <f>C126+1</f>
        <v>46013</v>
      </c>
      <c r="E126" s="31">
        <f t="shared" ref="E126:I126" si="69">D126+1</f>
        <v>46014</v>
      </c>
      <c r="F126" s="31">
        <f t="shared" si="69"/>
        <v>46015</v>
      </c>
      <c r="G126" s="31">
        <f t="shared" si="69"/>
        <v>46016</v>
      </c>
      <c r="H126" s="31">
        <f t="shared" si="69"/>
        <v>46017</v>
      </c>
      <c r="I126" s="31">
        <f t="shared" si="69"/>
        <v>46018</v>
      </c>
      <c r="J126" s="104"/>
      <c r="K126" s="95">
        <f t="shared" ref="K126" si="70">COUNTIF(C127:I127,"&lt;&gt;対象外")</f>
        <v>7</v>
      </c>
      <c r="L126" s="117">
        <f>COUNTIF(C127:I127,"*休工*")</f>
        <v>0</v>
      </c>
      <c r="M126" s="123"/>
    </row>
    <row r="127" spans="2:13" s="8" customFormat="1" ht="26.25" customHeight="1" x14ac:dyDescent="0.4">
      <c r="B127" s="17" t="s">
        <v>33</v>
      </c>
      <c r="C127" s="10"/>
      <c r="D127" s="10"/>
      <c r="E127" s="10"/>
      <c r="F127" s="10"/>
      <c r="G127" s="10"/>
      <c r="H127" s="10"/>
      <c r="I127" s="10"/>
      <c r="J127" s="105"/>
      <c r="K127" s="96"/>
      <c r="L127" s="118"/>
      <c r="M127" s="124"/>
    </row>
    <row r="128" spans="2:13" s="8" customFormat="1" ht="26.25" customHeight="1" thickBot="1" x14ac:dyDescent="0.45">
      <c r="B128" s="26" t="s">
        <v>8</v>
      </c>
      <c r="C128" s="24"/>
      <c r="D128" s="24"/>
      <c r="E128" s="24"/>
      <c r="F128" s="24"/>
      <c r="G128" s="24"/>
      <c r="H128" s="24"/>
      <c r="I128" s="24"/>
      <c r="J128" s="106"/>
      <c r="K128" s="97"/>
      <c r="L128" s="119"/>
      <c r="M128" s="125"/>
    </row>
    <row r="129" spans="2:13" s="8" customFormat="1" ht="18.75" customHeight="1" x14ac:dyDescent="0.4">
      <c r="B129" s="29" t="s">
        <v>7</v>
      </c>
      <c r="C129" s="32">
        <f>I126+1</f>
        <v>46019</v>
      </c>
      <c r="D129" s="32">
        <f>C129+1</f>
        <v>46020</v>
      </c>
      <c r="E129" s="32">
        <f t="shared" ref="E129:I129" si="71">D129+1</f>
        <v>46021</v>
      </c>
      <c r="F129" s="32">
        <f t="shared" si="71"/>
        <v>46022</v>
      </c>
      <c r="G129" s="32">
        <f t="shared" si="71"/>
        <v>46023</v>
      </c>
      <c r="H129" s="32">
        <f t="shared" si="71"/>
        <v>46024</v>
      </c>
      <c r="I129" s="32">
        <f t="shared" si="71"/>
        <v>46025</v>
      </c>
      <c r="J129" s="104"/>
      <c r="K129" s="95">
        <f t="shared" ref="K129" si="72">COUNTIF(C130:I130,"&lt;&gt;対象外")</f>
        <v>7</v>
      </c>
      <c r="L129" s="117">
        <f>COUNTIF(C130:I130,"*休工*")</f>
        <v>0</v>
      </c>
      <c r="M129" s="123"/>
    </row>
    <row r="130" spans="2:13" s="8" customFormat="1" ht="26.25" customHeight="1" x14ac:dyDescent="0.4">
      <c r="B130" s="17" t="s">
        <v>33</v>
      </c>
      <c r="C130" s="10"/>
      <c r="D130" s="10"/>
      <c r="E130" s="10"/>
      <c r="F130" s="10"/>
      <c r="G130" s="10"/>
      <c r="H130" s="10"/>
      <c r="I130" s="10"/>
      <c r="J130" s="105"/>
      <c r="K130" s="96"/>
      <c r="L130" s="118"/>
      <c r="M130" s="124"/>
    </row>
    <row r="131" spans="2:13" s="8" customFormat="1" ht="26.25" customHeight="1" thickBot="1" x14ac:dyDescent="0.45">
      <c r="B131" s="26" t="s">
        <v>8</v>
      </c>
      <c r="C131" s="24"/>
      <c r="D131" s="24"/>
      <c r="E131" s="24"/>
      <c r="F131" s="24"/>
      <c r="G131" s="24"/>
      <c r="H131" s="24"/>
      <c r="I131" s="24"/>
      <c r="J131" s="106"/>
      <c r="K131" s="97"/>
      <c r="L131" s="119"/>
      <c r="M131" s="125"/>
    </row>
    <row r="132" spans="2:13" s="8" customFormat="1" ht="18.75" customHeight="1" x14ac:dyDescent="0.4">
      <c r="B132" s="22" t="s">
        <v>7</v>
      </c>
      <c r="C132" s="32">
        <f>I129+1</f>
        <v>46026</v>
      </c>
      <c r="D132" s="32">
        <f>C132+1</f>
        <v>46027</v>
      </c>
      <c r="E132" s="32">
        <f t="shared" ref="E132:I132" si="73">D132+1</f>
        <v>46028</v>
      </c>
      <c r="F132" s="32">
        <f t="shared" si="73"/>
        <v>46029</v>
      </c>
      <c r="G132" s="32">
        <f t="shared" si="73"/>
        <v>46030</v>
      </c>
      <c r="H132" s="32">
        <f t="shared" si="73"/>
        <v>46031</v>
      </c>
      <c r="I132" s="32">
        <f t="shared" si="73"/>
        <v>46032</v>
      </c>
      <c r="J132" s="104"/>
      <c r="K132" s="95">
        <f t="shared" ref="K132" si="74">COUNTIF(C133:I133,"&lt;&gt;対象外")</f>
        <v>7</v>
      </c>
      <c r="L132" s="117">
        <f>COUNTIF(C133:I133,"*休工*")</f>
        <v>0</v>
      </c>
      <c r="M132" s="123"/>
    </row>
    <row r="133" spans="2:13" s="8" customFormat="1" ht="26.25" customHeight="1" x14ac:dyDescent="0.4">
      <c r="B133" s="17" t="s">
        <v>33</v>
      </c>
      <c r="C133" s="10"/>
      <c r="D133" s="10"/>
      <c r="E133" s="10"/>
      <c r="F133" s="10"/>
      <c r="G133" s="10"/>
      <c r="H133" s="10"/>
      <c r="I133" s="10"/>
      <c r="J133" s="105"/>
      <c r="K133" s="96"/>
      <c r="L133" s="118"/>
      <c r="M133" s="124"/>
    </row>
    <row r="134" spans="2:13" s="8" customFormat="1" ht="26.25" customHeight="1" thickBot="1" x14ac:dyDescent="0.45">
      <c r="B134" s="26" t="s">
        <v>8</v>
      </c>
      <c r="C134" s="24"/>
      <c r="D134" s="24"/>
      <c r="E134" s="24"/>
      <c r="F134" s="24"/>
      <c r="G134" s="24"/>
      <c r="H134" s="24"/>
      <c r="I134" s="24"/>
      <c r="J134" s="106"/>
      <c r="K134" s="97"/>
      <c r="L134" s="119"/>
      <c r="M134" s="125"/>
    </row>
    <row r="135" spans="2:13" s="8" customFormat="1" ht="18.75" customHeight="1" x14ac:dyDescent="0.4">
      <c r="B135" s="29" t="s">
        <v>7</v>
      </c>
      <c r="C135" s="32">
        <f>I132+1</f>
        <v>46033</v>
      </c>
      <c r="D135" s="32">
        <f>C135+1</f>
        <v>46034</v>
      </c>
      <c r="E135" s="32">
        <f t="shared" ref="E135:I135" si="75">D135+1</f>
        <v>46035</v>
      </c>
      <c r="F135" s="32">
        <f t="shared" si="75"/>
        <v>46036</v>
      </c>
      <c r="G135" s="32">
        <f t="shared" si="75"/>
        <v>46037</v>
      </c>
      <c r="H135" s="32">
        <f t="shared" si="75"/>
        <v>46038</v>
      </c>
      <c r="I135" s="32">
        <f t="shared" si="75"/>
        <v>46039</v>
      </c>
      <c r="J135" s="104"/>
      <c r="K135" s="95">
        <f t="shared" ref="K135" si="76">COUNTIF(C136:I136,"&lt;&gt;対象外")</f>
        <v>7</v>
      </c>
      <c r="L135" s="117">
        <f>COUNTIF(C136:I136,"*休工*")</f>
        <v>0</v>
      </c>
      <c r="M135" s="123"/>
    </row>
    <row r="136" spans="2:13" s="8" customFormat="1" ht="26.25" customHeight="1" x14ac:dyDescent="0.4">
      <c r="B136" s="17" t="s">
        <v>33</v>
      </c>
      <c r="C136" s="10"/>
      <c r="D136" s="10"/>
      <c r="E136" s="10"/>
      <c r="F136" s="10"/>
      <c r="G136" s="10"/>
      <c r="H136" s="10"/>
      <c r="I136" s="10"/>
      <c r="J136" s="105"/>
      <c r="K136" s="96"/>
      <c r="L136" s="118"/>
      <c r="M136" s="124"/>
    </row>
    <row r="137" spans="2:13" s="8" customFormat="1" ht="26.25" customHeight="1" thickBot="1" x14ac:dyDescent="0.45">
      <c r="B137" s="26" t="s">
        <v>8</v>
      </c>
      <c r="C137" s="24"/>
      <c r="D137" s="24"/>
      <c r="E137" s="24"/>
      <c r="F137" s="24"/>
      <c r="G137" s="24"/>
      <c r="H137" s="24"/>
      <c r="I137" s="24"/>
      <c r="J137" s="106"/>
      <c r="K137" s="97"/>
      <c r="L137" s="119"/>
      <c r="M137" s="125"/>
    </row>
    <row r="138" spans="2:13" s="8" customFormat="1" ht="18.75" customHeight="1" x14ac:dyDescent="0.4">
      <c r="B138" s="29" t="s">
        <v>31</v>
      </c>
      <c r="C138" s="32">
        <f>I135+1</f>
        <v>46040</v>
      </c>
      <c r="D138" s="32">
        <f>C138+1</f>
        <v>46041</v>
      </c>
      <c r="E138" s="32">
        <f t="shared" ref="E138:I138" si="77">D138+1</f>
        <v>46042</v>
      </c>
      <c r="F138" s="32">
        <f t="shared" si="77"/>
        <v>46043</v>
      </c>
      <c r="G138" s="32">
        <f t="shared" si="77"/>
        <v>46044</v>
      </c>
      <c r="H138" s="32">
        <f t="shared" si="77"/>
        <v>46045</v>
      </c>
      <c r="I138" s="32">
        <f t="shared" si="77"/>
        <v>46046</v>
      </c>
      <c r="J138" s="104"/>
      <c r="K138" s="95">
        <f t="shared" ref="K138" si="78">COUNTIF(C139:I139,"&lt;&gt;対象外")</f>
        <v>7</v>
      </c>
      <c r="L138" s="117">
        <f>COUNTIF(C139:I139,"*休工*")</f>
        <v>0</v>
      </c>
      <c r="M138" s="123"/>
    </row>
    <row r="139" spans="2:13" s="8" customFormat="1" ht="26.25" customHeight="1" x14ac:dyDescent="0.4">
      <c r="B139" s="17" t="s">
        <v>33</v>
      </c>
      <c r="C139" s="10"/>
      <c r="D139" s="10"/>
      <c r="E139" s="10"/>
      <c r="F139" s="10"/>
      <c r="G139" s="10"/>
      <c r="H139" s="10"/>
      <c r="I139" s="10"/>
      <c r="J139" s="105"/>
      <c r="K139" s="96"/>
      <c r="L139" s="118"/>
      <c r="M139" s="124"/>
    </row>
    <row r="140" spans="2:13" s="8" customFormat="1" ht="26.25" customHeight="1" thickBot="1" x14ac:dyDescent="0.45">
      <c r="B140" s="26" t="s">
        <v>8</v>
      </c>
      <c r="C140" s="24"/>
      <c r="D140" s="24"/>
      <c r="E140" s="24"/>
      <c r="F140" s="24"/>
      <c r="G140" s="24"/>
      <c r="H140" s="24"/>
      <c r="I140" s="24"/>
      <c r="J140" s="106"/>
      <c r="K140" s="97"/>
      <c r="L140" s="119"/>
      <c r="M140" s="125"/>
    </row>
    <row r="141" spans="2:13" s="8" customFormat="1" ht="18.75" customHeight="1" x14ac:dyDescent="0.4">
      <c r="B141" s="22" t="s">
        <v>7</v>
      </c>
      <c r="C141" s="32">
        <f>I138+1</f>
        <v>46047</v>
      </c>
      <c r="D141" s="32">
        <f>C141+1</f>
        <v>46048</v>
      </c>
      <c r="E141" s="32">
        <f t="shared" ref="E141:I141" si="79">D141+1</f>
        <v>46049</v>
      </c>
      <c r="F141" s="32">
        <f t="shared" si="79"/>
        <v>46050</v>
      </c>
      <c r="G141" s="32">
        <f t="shared" si="79"/>
        <v>46051</v>
      </c>
      <c r="H141" s="32">
        <f t="shared" si="79"/>
        <v>46052</v>
      </c>
      <c r="I141" s="32">
        <f t="shared" si="79"/>
        <v>46053</v>
      </c>
      <c r="J141" s="104"/>
      <c r="K141" s="95">
        <f t="shared" ref="K141" si="80">COUNTIF(C142:I142,"&lt;&gt;対象外")</f>
        <v>7</v>
      </c>
      <c r="L141" s="117">
        <f>COUNTIF(C142:I142,"*休工*")</f>
        <v>0</v>
      </c>
      <c r="M141" s="123"/>
    </row>
    <row r="142" spans="2:13" s="8" customFormat="1" ht="26.25" customHeight="1" x14ac:dyDescent="0.4">
      <c r="B142" s="17" t="s">
        <v>33</v>
      </c>
      <c r="C142" s="10"/>
      <c r="D142" s="10"/>
      <c r="E142" s="10"/>
      <c r="F142" s="10"/>
      <c r="G142" s="10"/>
      <c r="H142" s="10"/>
      <c r="I142" s="10"/>
      <c r="J142" s="105"/>
      <c r="K142" s="96"/>
      <c r="L142" s="118"/>
      <c r="M142" s="124"/>
    </row>
    <row r="143" spans="2:13" s="8" customFormat="1" ht="26.25" customHeight="1" thickBot="1" x14ac:dyDescent="0.45">
      <c r="B143" s="26" t="s">
        <v>8</v>
      </c>
      <c r="C143" s="24"/>
      <c r="D143" s="24"/>
      <c r="E143" s="24"/>
      <c r="F143" s="24"/>
      <c r="G143" s="24"/>
      <c r="H143" s="24"/>
      <c r="I143" s="24"/>
      <c r="J143" s="106"/>
      <c r="K143" s="97"/>
      <c r="L143" s="119"/>
      <c r="M143" s="125"/>
    </row>
    <row r="144" spans="2:13" s="8" customFormat="1" ht="18.75" customHeight="1" x14ac:dyDescent="0.4">
      <c r="B144" s="29" t="s">
        <v>7</v>
      </c>
      <c r="C144" s="32">
        <f>I141+1</f>
        <v>46054</v>
      </c>
      <c r="D144" s="32">
        <f>C144+1</f>
        <v>46055</v>
      </c>
      <c r="E144" s="32">
        <f t="shared" ref="E144:I144" si="81">D144+1</f>
        <v>46056</v>
      </c>
      <c r="F144" s="32">
        <f t="shared" si="81"/>
        <v>46057</v>
      </c>
      <c r="G144" s="32">
        <f t="shared" si="81"/>
        <v>46058</v>
      </c>
      <c r="H144" s="32">
        <f t="shared" si="81"/>
        <v>46059</v>
      </c>
      <c r="I144" s="32">
        <f t="shared" si="81"/>
        <v>46060</v>
      </c>
      <c r="J144" s="104"/>
      <c r="K144" s="95">
        <f t="shared" ref="K144" si="82">COUNTIF(C145:I145,"&lt;&gt;対象外")</f>
        <v>7</v>
      </c>
      <c r="L144" s="117">
        <f>COUNTIF(C145:I145,"*休工*")</f>
        <v>0</v>
      </c>
      <c r="M144" s="123"/>
    </row>
    <row r="145" spans="2:13" s="8" customFormat="1" ht="26.25" customHeight="1" x14ac:dyDescent="0.4">
      <c r="B145" s="17" t="s">
        <v>33</v>
      </c>
      <c r="C145" s="10"/>
      <c r="D145" s="10"/>
      <c r="E145" s="10"/>
      <c r="F145" s="10"/>
      <c r="G145" s="10"/>
      <c r="H145" s="10"/>
      <c r="I145" s="10"/>
      <c r="J145" s="105"/>
      <c r="K145" s="96"/>
      <c r="L145" s="118"/>
      <c r="M145" s="124"/>
    </row>
    <row r="146" spans="2:13" s="8" customFormat="1" ht="26.25" customHeight="1" thickBot="1" x14ac:dyDescent="0.45">
      <c r="B146" s="26" t="s">
        <v>8</v>
      </c>
      <c r="C146" s="24"/>
      <c r="D146" s="24"/>
      <c r="E146" s="24"/>
      <c r="F146" s="24"/>
      <c r="G146" s="24"/>
      <c r="H146" s="24"/>
      <c r="I146" s="24"/>
      <c r="J146" s="106"/>
      <c r="K146" s="97"/>
      <c r="L146" s="119"/>
      <c r="M146" s="125"/>
    </row>
    <row r="147" spans="2:13" s="8" customFormat="1" ht="18.75" customHeight="1" x14ac:dyDescent="0.4">
      <c r="B147" s="22" t="s">
        <v>7</v>
      </c>
      <c r="C147" s="32">
        <f>I144+1</f>
        <v>46061</v>
      </c>
      <c r="D147" s="32">
        <f>C147+1</f>
        <v>46062</v>
      </c>
      <c r="E147" s="32">
        <f t="shared" ref="E147:I147" si="83">D147+1</f>
        <v>46063</v>
      </c>
      <c r="F147" s="32">
        <f t="shared" si="83"/>
        <v>46064</v>
      </c>
      <c r="G147" s="32">
        <f t="shared" si="83"/>
        <v>46065</v>
      </c>
      <c r="H147" s="32">
        <f t="shared" si="83"/>
        <v>46066</v>
      </c>
      <c r="I147" s="32">
        <f t="shared" si="83"/>
        <v>46067</v>
      </c>
      <c r="J147" s="104"/>
      <c r="K147" s="95">
        <f t="shared" ref="K147" si="84">COUNTIF(C148:I148,"&lt;&gt;対象外")</f>
        <v>7</v>
      </c>
      <c r="L147" s="117">
        <f>COUNTIF(C148:I148,"*休工*")</f>
        <v>0</v>
      </c>
      <c r="M147" s="123"/>
    </row>
    <row r="148" spans="2:13" s="8" customFormat="1" ht="26.25" customHeight="1" x14ac:dyDescent="0.4">
      <c r="B148" s="17" t="s">
        <v>33</v>
      </c>
      <c r="C148" s="10"/>
      <c r="D148" s="10"/>
      <c r="E148" s="10"/>
      <c r="F148" s="10"/>
      <c r="G148" s="10"/>
      <c r="H148" s="10"/>
      <c r="I148" s="10"/>
      <c r="J148" s="105"/>
      <c r="K148" s="96"/>
      <c r="L148" s="118"/>
      <c r="M148" s="124"/>
    </row>
    <row r="149" spans="2:13" s="8" customFormat="1" ht="26.25" customHeight="1" thickBot="1" x14ac:dyDescent="0.45">
      <c r="B149" s="26" t="s">
        <v>8</v>
      </c>
      <c r="C149" s="24"/>
      <c r="D149" s="24"/>
      <c r="E149" s="24"/>
      <c r="F149" s="24"/>
      <c r="G149" s="24"/>
      <c r="H149" s="24"/>
      <c r="I149" s="24"/>
      <c r="J149" s="106"/>
      <c r="K149" s="97"/>
      <c r="L149" s="119"/>
      <c r="M149" s="125"/>
    </row>
    <row r="150" spans="2:13" s="8" customFormat="1" ht="18.75" customHeight="1" x14ac:dyDescent="0.4">
      <c r="B150" s="29" t="s">
        <v>31</v>
      </c>
      <c r="C150" s="32">
        <f>I147+1</f>
        <v>46068</v>
      </c>
      <c r="D150" s="32">
        <f>C150+1</f>
        <v>46069</v>
      </c>
      <c r="E150" s="32">
        <f t="shared" ref="E150:I150" si="85">D150+1</f>
        <v>46070</v>
      </c>
      <c r="F150" s="32">
        <f t="shared" si="85"/>
        <v>46071</v>
      </c>
      <c r="G150" s="32">
        <f t="shared" si="85"/>
        <v>46072</v>
      </c>
      <c r="H150" s="32">
        <f t="shared" si="85"/>
        <v>46073</v>
      </c>
      <c r="I150" s="32">
        <f t="shared" si="85"/>
        <v>46074</v>
      </c>
      <c r="J150" s="107"/>
      <c r="K150" s="95">
        <f>COUNTIF(C151:I151,"&lt;&gt;対象外")</f>
        <v>7</v>
      </c>
      <c r="L150" s="117">
        <f>COUNTIF(C151:I151,"*休工*")</f>
        <v>0</v>
      </c>
      <c r="M150" s="123"/>
    </row>
    <row r="151" spans="2:13" s="8" customFormat="1" ht="26.25" customHeight="1" x14ac:dyDescent="0.4">
      <c r="B151" s="17" t="s">
        <v>33</v>
      </c>
      <c r="C151" s="10"/>
      <c r="D151" s="10"/>
      <c r="E151" s="10"/>
      <c r="F151" s="10"/>
      <c r="G151" s="10"/>
      <c r="H151" s="10"/>
      <c r="I151" s="10"/>
      <c r="J151" s="108"/>
      <c r="K151" s="96"/>
      <c r="L151" s="118"/>
      <c r="M151" s="124"/>
    </row>
    <row r="152" spans="2:13" s="8" customFormat="1" ht="26.25" customHeight="1" thickBot="1" x14ac:dyDescent="0.45">
      <c r="B152" s="26" t="s">
        <v>8</v>
      </c>
      <c r="C152" s="24"/>
      <c r="D152" s="24"/>
      <c r="E152" s="24"/>
      <c r="F152" s="24"/>
      <c r="G152" s="24"/>
      <c r="H152" s="24"/>
      <c r="I152" s="24"/>
      <c r="J152" s="109"/>
      <c r="K152" s="97"/>
      <c r="L152" s="119"/>
      <c r="M152" s="125"/>
    </row>
    <row r="153" spans="2:13" s="8" customFormat="1" ht="18.75" customHeight="1" x14ac:dyDescent="0.4">
      <c r="B153" s="22" t="s">
        <v>7</v>
      </c>
      <c r="C153" s="31">
        <f>I150+1</f>
        <v>46075</v>
      </c>
      <c r="D153" s="31">
        <f>C153+1</f>
        <v>46076</v>
      </c>
      <c r="E153" s="31">
        <f t="shared" ref="E153:I153" si="86">D153+1</f>
        <v>46077</v>
      </c>
      <c r="F153" s="31">
        <f t="shared" si="86"/>
        <v>46078</v>
      </c>
      <c r="G153" s="31">
        <f t="shared" si="86"/>
        <v>46079</v>
      </c>
      <c r="H153" s="31">
        <f t="shared" si="86"/>
        <v>46080</v>
      </c>
      <c r="I153" s="31">
        <f t="shared" si="86"/>
        <v>46081</v>
      </c>
      <c r="J153" s="104"/>
      <c r="K153" s="95">
        <f t="shared" ref="K153" si="87">COUNTIF(C154:I154,"&lt;&gt;対象外")</f>
        <v>7</v>
      </c>
      <c r="L153" s="117">
        <f>COUNTIF(C154:I154,"*休工*")</f>
        <v>0</v>
      </c>
      <c r="M153" s="123"/>
    </row>
    <row r="154" spans="2:13" s="8" customFormat="1" ht="26.25" customHeight="1" x14ac:dyDescent="0.4">
      <c r="B154" s="17" t="s">
        <v>33</v>
      </c>
      <c r="C154" s="10"/>
      <c r="D154" s="10"/>
      <c r="E154" s="10"/>
      <c r="F154" s="10"/>
      <c r="G154" s="10"/>
      <c r="H154" s="10"/>
      <c r="I154" s="10"/>
      <c r="J154" s="105"/>
      <c r="K154" s="96"/>
      <c r="L154" s="118"/>
      <c r="M154" s="124"/>
    </row>
    <row r="155" spans="2:13" s="8" customFormat="1" ht="26.25" customHeight="1" thickBot="1" x14ac:dyDescent="0.45">
      <c r="B155" s="26" t="s">
        <v>8</v>
      </c>
      <c r="C155" s="24"/>
      <c r="D155" s="24"/>
      <c r="E155" s="24"/>
      <c r="F155" s="24"/>
      <c r="G155" s="24"/>
      <c r="H155" s="24"/>
      <c r="I155" s="24"/>
      <c r="J155" s="106"/>
      <c r="K155" s="97"/>
      <c r="L155" s="119"/>
      <c r="M155" s="125"/>
    </row>
    <row r="156" spans="2:13" s="8" customFormat="1" ht="18.75" customHeight="1" x14ac:dyDescent="0.4">
      <c r="B156" s="29" t="s">
        <v>7</v>
      </c>
      <c r="C156" s="32">
        <f>I153+1</f>
        <v>46082</v>
      </c>
      <c r="D156" s="32">
        <f>C156+1</f>
        <v>46083</v>
      </c>
      <c r="E156" s="32">
        <f t="shared" ref="E156:I156" si="88">D156+1</f>
        <v>46084</v>
      </c>
      <c r="F156" s="32">
        <f t="shared" si="88"/>
        <v>46085</v>
      </c>
      <c r="G156" s="32">
        <f t="shared" si="88"/>
        <v>46086</v>
      </c>
      <c r="H156" s="32">
        <f t="shared" si="88"/>
        <v>46087</v>
      </c>
      <c r="I156" s="32">
        <f t="shared" si="88"/>
        <v>46088</v>
      </c>
      <c r="J156" s="104"/>
      <c r="K156" s="95">
        <f t="shared" ref="K156" si="89">COUNTIF(C157:I157,"&lt;&gt;対象外")</f>
        <v>7</v>
      </c>
      <c r="L156" s="117">
        <f>COUNTIF(C157:I157,"*休工*")</f>
        <v>0</v>
      </c>
      <c r="M156" s="123"/>
    </row>
    <row r="157" spans="2:13" s="8" customFormat="1" ht="26.25" customHeight="1" x14ac:dyDescent="0.4">
      <c r="B157" s="17" t="s">
        <v>33</v>
      </c>
      <c r="C157" s="10"/>
      <c r="D157" s="10"/>
      <c r="E157" s="10"/>
      <c r="F157" s="10"/>
      <c r="G157" s="10"/>
      <c r="H157" s="10"/>
      <c r="I157" s="10"/>
      <c r="J157" s="105"/>
      <c r="K157" s="96"/>
      <c r="L157" s="118"/>
      <c r="M157" s="124"/>
    </row>
    <row r="158" spans="2:13" s="8" customFormat="1" ht="26.25" customHeight="1" thickBot="1" x14ac:dyDescent="0.45">
      <c r="B158" s="26" t="s">
        <v>8</v>
      </c>
      <c r="C158" s="24"/>
      <c r="D158" s="24"/>
      <c r="E158" s="24"/>
      <c r="F158" s="24"/>
      <c r="G158" s="24"/>
      <c r="H158" s="24"/>
      <c r="I158" s="24"/>
      <c r="J158" s="106"/>
      <c r="K158" s="97"/>
      <c r="L158" s="119"/>
      <c r="M158" s="125"/>
    </row>
    <row r="159" spans="2:13" s="8" customFormat="1" ht="18.75" customHeight="1" x14ac:dyDescent="0.4">
      <c r="B159" s="22" t="s">
        <v>7</v>
      </c>
      <c r="C159" s="32">
        <f>I156+1</f>
        <v>46089</v>
      </c>
      <c r="D159" s="32">
        <f>C159+1</f>
        <v>46090</v>
      </c>
      <c r="E159" s="32">
        <f t="shared" ref="E159:I159" si="90">D159+1</f>
        <v>46091</v>
      </c>
      <c r="F159" s="32">
        <f t="shared" si="90"/>
        <v>46092</v>
      </c>
      <c r="G159" s="32">
        <f t="shared" si="90"/>
        <v>46093</v>
      </c>
      <c r="H159" s="32">
        <f t="shared" si="90"/>
        <v>46094</v>
      </c>
      <c r="I159" s="32">
        <f t="shared" si="90"/>
        <v>46095</v>
      </c>
      <c r="J159" s="104"/>
      <c r="K159" s="95">
        <f t="shared" ref="K159" si="91">COUNTIF(C160:I160,"&lt;&gt;対象外")</f>
        <v>7</v>
      </c>
      <c r="L159" s="117">
        <f>COUNTIF(C160:I160,"*休工*")</f>
        <v>0</v>
      </c>
      <c r="M159" s="123"/>
    </row>
    <row r="160" spans="2:13" s="8" customFormat="1" ht="26.25" customHeight="1" x14ac:dyDescent="0.4">
      <c r="B160" s="17" t="s">
        <v>33</v>
      </c>
      <c r="C160" s="10"/>
      <c r="D160" s="10"/>
      <c r="E160" s="10"/>
      <c r="F160" s="10"/>
      <c r="G160" s="10"/>
      <c r="H160" s="10"/>
      <c r="I160" s="10"/>
      <c r="J160" s="105"/>
      <c r="K160" s="96"/>
      <c r="L160" s="118"/>
      <c r="M160" s="124"/>
    </row>
    <row r="161" spans="2:13" s="8" customFormat="1" ht="26.25" customHeight="1" thickBot="1" x14ac:dyDescent="0.45">
      <c r="B161" s="26" t="s">
        <v>8</v>
      </c>
      <c r="C161" s="24"/>
      <c r="D161" s="24"/>
      <c r="E161" s="24"/>
      <c r="F161" s="24"/>
      <c r="G161" s="24"/>
      <c r="H161" s="24"/>
      <c r="I161" s="24"/>
      <c r="J161" s="106"/>
      <c r="K161" s="97"/>
      <c r="L161" s="119"/>
      <c r="M161" s="125"/>
    </row>
    <row r="162" spans="2:13" s="8" customFormat="1" ht="18.75" customHeight="1" x14ac:dyDescent="0.4">
      <c r="B162" s="29" t="s">
        <v>7</v>
      </c>
      <c r="C162" s="32">
        <f>I159+1</f>
        <v>46096</v>
      </c>
      <c r="D162" s="32">
        <f>C162+1</f>
        <v>46097</v>
      </c>
      <c r="E162" s="32">
        <f t="shared" ref="E162:I162" si="92">D162+1</f>
        <v>46098</v>
      </c>
      <c r="F162" s="32">
        <f t="shared" si="92"/>
        <v>46099</v>
      </c>
      <c r="G162" s="32">
        <f t="shared" si="92"/>
        <v>46100</v>
      </c>
      <c r="H162" s="32">
        <f t="shared" si="92"/>
        <v>46101</v>
      </c>
      <c r="I162" s="32">
        <f t="shared" si="92"/>
        <v>46102</v>
      </c>
      <c r="J162" s="104"/>
      <c r="K162" s="95">
        <f t="shared" ref="K162" si="93">COUNTIF(C163:I163,"&lt;&gt;対象外")</f>
        <v>7</v>
      </c>
      <c r="L162" s="117">
        <f>COUNTIF(C163:I163,"*休工*")</f>
        <v>0</v>
      </c>
      <c r="M162" s="123"/>
    </row>
    <row r="163" spans="2:13" s="8" customFormat="1" ht="26.25" customHeight="1" x14ac:dyDescent="0.4">
      <c r="B163" s="17" t="s">
        <v>33</v>
      </c>
      <c r="C163" s="10"/>
      <c r="D163" s="10"/>
      <c r="E163" s="10"/>
      <c r="F163" s="10"/>
      <c r="G163" s="10"/>
      <c r="H163" s="10"/>
      <c r="I163" s="10"/>
      <c r="J163" s="105"/>
      <c r="K163" s="96"/>
      <c r="L163" s="118"/>
      <c r="M163" s="124"/>
    </row>
    <row r="164" spans="2:13" s="8" customFormat="1" ht="26.25" customHeight="1" thickBot="1" x14ac:dyDescent="0.45">
      <c r="B164" s="26" t="s">
        <v>8</v>
      </c>
      <c r="C164" s="24"/>
      <c r="D164" s="24"/>
      <c r="E164" s="24"/>
      <c r="F164" s="24"/>
      <c r="G164" s="24"/>
      <c r="H164" s="24"/>
      <c r="I164" s="24"/>
      <c r="J164" s="106"/>
      <c r="K164" s="97"/>
      <c r="L164" s="119"/>
      <c r="M164" s="125"/>
    </row>
    <row r="165" spans="2:13" s="8" customFormat="1" ht="18.75" customHeight="1" x14ac:dyDescent="0.4">
      <c r="B165" s="29" t="s">
        <v>31</v>
      </c>
      <c r="C165" s="32">
        <f>I162+1</f>
        <v>46103</v>
      </c>
      <c r="D165" s="32">
        <f>C165+1</f>
        <v>46104</v>
      </c>
      <c r="E165" s="32">
        <f t="shared" ref="E165:I165" si="94">D165+1</f>
        <v>46105</v>
      </c>
      <c r="F165" s="32">
        <f t="shared" si="94"/>
        <v>46106</v>
      </c>
      <c r="G165" s="32">
        <f t="shared" si="94"/>
        <v>46107</v>
      </c>
      <c r="H165" s="32">
        <f t="shared" si="94"/>
        <v>46108</v>
      </c>
      <c r="I165" s="32">
        <f t="shared" si="94"/>
        <v>46109</v>
      </c>
      <c r="J165" s="104"/>
      <c r="K165" s="95">
        <f t="shared" ref="K165" si="95">COUNTIF(C166:I166,"&lt;&gt;対象外")</f>
        <v>7</v>
      </c>
      <c r="L165" s="117">
        <f>COUNTIF(C166:I166,"*休工*")</f>
        <v>0</v>
      </c>
      <c r="M165" s="123"/>
    </row>
    <row r="166" spans="2:13" s="8" customFormat="1" ht="26.25" customHeight="1" x14ac:dyDescent="0.4">
      <c r="B166" s="17" t="s">
        <v>33</v>
      </c>
      <c r="C166" s="10"/>
      <c r="D166" s="10"/>
      <c r="E166" s="10"/>
      <c r="F166" s="10"/>
      <c r="G166" s="10"/>
      <c r="H166" s="10"/>
      <c r="I166" s="10"/>
      <c r="J166" s="105"/>
      <c r="K166" s="96"/>
      <c r="L166" s="118"/>
      <c r="M166" s="124"/>
    </row>
    <row r="167" spans="2:13" s="8" customFormat="1" ht="26.25" customHeight="1" thickBot="1" x14ac:dyDescent="0.45">
      <c r="B167" s="26" t="s">
        <v>8</v>
      </c>
      <c r="C167" s="24"/>
      <c r="D167" s="24"/>
      <c r="E167" s="24"/>
      <c r="F167" s="24"/>
      <c r="G167" s="24"/>
      <c r="H167" s="24"/>
      <c r="I167" s="24"/>
      <c r="J167" s="106"/>
      <c r="K167" s="97"/>
      <c r="L167" s="119"/>
      <c r="M167" s="125"/>
    </row>
    <row r="168" spans="2:13" s="8" customFormat="1" ht="18.75" customHeight="1" x14ac:dyDescent="0.4">
      <c r="B168" s="22" t="s">
        <v>7</v>
      </c>
      <c r="C168" s="32">
        <f>I165+1</f>
        <v>46110</v>
      </c>
      <c r="D168" s="32">
        <f>C168+1</f>
        <v>46111</v>
      </c>
      <c r="E168" s="32">
        <f t="shared" ref="E168:I168" si="96">D168+1</f>
        <v>46112</v>
      </c>
      <c r="F168" s="32">
        <f t="shared" si="96"/>
        <v>46113</v>
      </c>
      <c r="G168" s="32">
        <f t="shared" si="96"/>
        <v>46114</v>
      </c>
      <c r="H168" s="32">
        <f t="shared" si="96"/>
        <v>46115</v>
      </c>
      <c r="I168" s="32">
        <f t="shared" si="96"/>
        <v>46116</v>
      </c>
      <c r="J168" s="104"/>
      <c r="K168" s="95">
        <f t="shared" ref="K168" si="97">COUNTIF(C169:I169,"&lt;&gt;対象外")</f>
        <v>7</v>
      </c>
      <c r="L168" s="117">
        <f>COUNTIF(C169:I169,"*休工*")</f>
        <v>0</v>
      </c>
      <c r="M168" s="123"/>
    </row>
    <row r="169" spans="2:13" s="8" customFormat="1" ht="26.25" customHeight="1" x14ac:dyDescent="0.4">
      <c r="B169" s="17" t="s">
        <v>33</v>
      </c>
      <c r="C169" s="10"/>
      <c r="D169" s="10"/>
      <c r="E169" s="10"/>
      <c r="F169" s="10"/>
      <c r="G169" s="10"/>
      <c r="H169" s="10"/>
      <c r="I169" s="10"/>
      <c r="J169" s="105"/>
      <c r="K169" s="96"/>
      <c r="L169" s="118"/>
      <c r="M169" s="124"/>
    </row>
    <row r="170" spans="2:13" s="8" customFormat="1" ht="26.25" customHeight="1" thickBot="1" x14ac:dyDescent="0.45">
      <c r="B170" s="26" t="s">
        <v>8</v>
      </c>
      <c r="C170" s="24"/>
      <c r="D170" s="24"/>
      <c r="E170" s="24"/>
      <c r="F170" s="24"/>
      <c r="G170" s="24"/>
      <c r="H170" s="24"/>
      <c r="I170" s="24"/>
      <c r="J170" s="106"/>
      <c r="K170" s="97"/>
      <c r="L170" s="119"/>
      <c r="M170" s="125"/>
    </row>
    <row r="171" spans="2:13" ht="46.5" customHeight="1" thickBot="1" x14ac:dyDescent="0.45">
      <c r="B171" s="110" t="s">
        <v>18</v>
      </c>
      <c r="C171" s="111"/>
      <c r="D171" s="111"/>
      <c r="E171" s="111"/>
      <c r="F171" s="111"/>
      <c r="G171" s="111"/>
      <c r="H171" s="111"/>
      <c r="I171" s="111"/>
      <c r="J171" s="112"/>
      <c r="K171" s="27">
        <f>SUM(K12:K170)</f>
        <v>371</v>
      </c>
      <c r="L171" s="57">
        <f>SUM(L12:L170)</f>
        <v>0</v>
      </c>
      <c r="M171" s="62"/>
    </row>
    <row r="172" spans="2:13" s="6" customFormat="1" ht="14.25" customHeight="1" x14ac:dyDescent="0.4">
      <c r="B172" s="6" t="s">
        <v>30</v>
      </c>
    </row>
    <row r="173" spans="2:13" ht="14.25" customHeight="1" x14ac:dyDescent="0.4">
      <c r="C173" s="8"/>
      <c r="D173" s="8"/>
      <c r="E173" s="8"/>
      <c r="F173" s="8"/>
      <c r="G173" s="8"/>
      <c r="H173" s="8"/>
      <c r="I173" s="8"/>
      <c r="J173" s="8"/>
      <c r="K173" s="8"/>
      <c r="L173" s="8"/>
    </row>
    <row r="174" spans="2:13" s="6" customFormat="1" ht="12.75" thickBot="1" x14ac:dyDescent="0.45">
      <c r="B174" s="6" t="s">
        <v>72</v>
      </c>
    </row>
    <row r="175" spans="2:13" ht="24" customHeight="1" thickBot="1" x14ac:dyDescent="0.45">
      <c r="B175" s="8">
        <f>L171</f>
        <v>0</v>
      </c>
      <c r="C175" s="8" t="s">
        <v>24</v>
      </c>
      <c r="D175" s="8">
        <f>K171</f>
        <v>371</v>
      </c>
      <c r="E175" s="8" t="s">
        <v>25</v>
      </c>
      <c r="F175" s="47">
        <f>ROUNDDOWN(B175/D175,3)</f>
        <v>0</v>
      </c>
      <c r="G175" s="8" t="s">
        <v>26</v>
      </c>
      <c r="H175" s="113" t="str">
        <f>IF(F175&gt;=28.5%,"達成","未達成")</f>
        <v>未達成</v>
      </c>
      <c r="I175" s="114"/>
    </row>
    <row r="176" spans="2:13" ht="12" customHeight="1" thickBot="1" x14ac:dyDescent="0.45">
      <c r="B176" s="6" t="s">
        <v>73</v>
      </c>
      <c r="C176" s="8"/>
      <c r="D176" s="8"/>
      <c r="E176" s="8"/>
      <c r="F176" s="47"/>
      <c r="G176" s="8"/>
      <c r="H176" s="12"/>
    </row>
    <row r="177" spans="2:9" s="8" customFormat="1" ht="24" customHeight="1" thickBot="1" x14ac:dyDescent="0.45">
      <c r="B177" s="40">
        <f>COUNTIF(M138:M170,"達成")</f>
        <v>0</v>
      </c>
      <c r="C177" s="40" t="s">
        <v>24</v>
      </c>
      <c r="D177" s="40">
        <f>COUNTA(M12:M170)</f>
        <v>0</v>
      </c>
      <c r="E177" s="40" t="s">
        <v>25</v>
      </c>
      <c r="F177" s="47" t="e">
        <f>ROUNDDOWN(B177/D177,3)</f>
        <v>#DIV/0!</v>
      </c>
      <c r="G177" s="8" t="s">
        <v>26</v>
      </c>
      <c r="H177" s="129" t="e">
        <f>IF(F177&lt;=100%,"達成","未達成")</f>
        <v>#DIV/0!</v>
      </c>
      <c r="I177" s="130"/>
    </row>
    <row r="178" spans="2:9" s="8" customFormat="1" ht="12" customHeight="1" x14ac:dyDescent="0.4">
      <c r="B178" s="6"/>
      <c r="F178" s="11"/>
      <c r="H178" s="16"/>
      <c r="I178" s="16"/>
    </row>
    <row r="179" spans="2:9" x14ac:dyDescent="0.4">
      <c r="B179" s="6"/>
    </row>
  </sheetData>
  <mergeCells count="232">
    <mergeCell ref="M150:M152"/>
    <mergeCell ref="M153:M155"/>
    <mergeCell ref="M156:M158"/>
    <mergeCell ref="M159:M161"/>
    <mergeCell ref="M162:M164"/>
    <mergeCell ref="M165:M167"/>
    <mergeCell ref="M168:M170"/>
    <mergeCell ref="M123:M125"/>
    <mergeCell ref="M126:M128"/>
    <mergeCell ref="M129:M131"/>
    <mergeCell ref="M132:M134"/>
    <mergeCell ref="M135:M137"/>
    <mergeCell ref="M138:M140"/>
    <mergeCell ref="M141:M143"/>
    <mergeCell ref="M144:M146"/>
    <mergeCell ref="M147:M149"/>
    <mergeCell ref="M96:M98"/>
    <mergeCell ref="M99:M101"/>
    <mergeCell ref="M102:M104"/>
    <mergeCell ref="M105:M107"/>
    <mergeCell ref="M108:M110"/>
    <mergeCell ref="M111:M113"/>
    <mergeCell ref="M114:M116"/>
    <mergeCell ref="M117:M119"/>
    <mergeCell ref="M120:M122"/>
    <mergeCell ref="M69:M71"/>
    <mergeCell ref="M72:M74"/>
    <mergeCell ref="M75:M77"/>
    <mergeCell ref="M78:M80"/>
    <mergeCell ref="M81:M83"/>
    <mergeCell ref="M84:M86"/>
    <mergeCell ref="M87:M89"/>
    <mergeCell ref="M90:M92"/>
    <mergeCell ref="M93:M95"/>
    <mergeCell ref="M42:M44"/>
    <mergeCell ref="M45:M47"/>
    <mergeCell ref="M48:M50"/>
    <mergeCell ref="M51:M53"/>
    <mergeCell ref="M54:M56"/>
    <mergeCell ref="M57:M59"/>
    <mergeCell ref="M60:M62"/>
    <mergeCell ref="M63:M65"/>
    <mergeCell ref="M66:M68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B171:J171"/>
    <mergeCell ref="H175:I175"/>
    <mergeCell ref="H177:I177"/>
    <mergeCell ref="J168:J170"/>
    <mergeCell ref="K168:K170"/>
    <mergeCell ref="L168:L170"/>
    <mergeCell ref="J162:J164"/>
    <mergeCell ref="K162:K164"/>
    <mergeCell ref="L162:L164"/>
    <mergeCell ref="J165:J167"/>
    <mergeCell ref="K165:K167"/>
    <mergeCell ref="L165:L167"/>
    <mergeCell ref="J156:J158"/>
    <mergeCell ref="K156:K158"/>
    <mergeCell ref="L156:L158"/>
    <mergeCell ref="J159:J161"/>
    <mergeCell ref="K159:K161"/>
    <mergeCell ref="L159:L161"/>
    <mergeCell ref="J150:J152"/>
    <mergeCell ref="K150:K152"/>
    <mergeCell ref="L150:L152"/>
    <mergeCell ref="J153:J155"/>
    <mergeCell ref="K153:K155"/>
    <mergeCell ref="L153:L155"/>
    <mergeCell ref="J144:J146"/>
    <mergeCell ref="K144:K146"/>
    <mergeCell ref="L144:L146"/>
    <mergeCell ref="J147:J149"/>
    <mergeCell ref="K147:K149"/>
    <mergeCell ref="L147:L149"/>
    <mergeCell ref="J138:J140"/>
    <mergeCell ref="K138:K140"/>
    <mergeCell ref="L138:L140"/>
    <mergeCell ref="J141:J143"/>
    <mergeCell ref="K141:K143"/>
    <mergeCell ref="L141:L143"/>
    <mergeCell ref="J132:J134"/>
    <mergeCell ref="K132:K134"/>
    <mergeCell ref="L132:L134"/>
    <mergeCell ref="J135:J137"/>
    <mergeCell ref="K135:K137"/>
    <mergeCell ref="L135:L137"/>
    <mergeCell ref="J126:J128"/>
    <mergeCell ref="K126:K128"/>
    <mergeCell ref="L126:L128"/>
    <mergeCell ref="J129:J131"/>
    <mergeCell ref="K129:K131"/>
    <mergeCell ref="L129:L131"/>
    <mergeCell ref="J120:J122"/>
    <mergeCell ref="K120:K122"/>
    <mergeCell ref="L120:L122"/>
    <mergeCell ref="J123:J125"/>
    <mergeCell ref="K123:K125"/>
    <mergeCell ref="L123:L125"/>
    <mergeCell ref="J114:J116"/>
    <mergeCell ref="K114:K116"/>
    <mergeCell ref="L114:L116"/>
    <mergeCell ref="J117:J119"/>
    <mergeCell ref="K117:K119"/>
    <mergeCell ref="L117:L119"/>
    <mergeCell ref="J108:J110"/>
    <mergeCell ref="K108:K110"/>
    <mergeCell ref="L108:L110"/>
    <mergeCell ref="J111:J113"/>
    <mergeCell ref="K111:K113"/>
    <mergeCell ref="L111:L113"/>
    <mergeCell ref="J102:J104"/>
    <mergeCell ref="K102:K104"/>
    <mergeCell ref="L102:L104"/>
    <mergeCell ref="J105:J107"/>
    <mergeCell ref="K105:K107"/>
    <mergeCell ref="L105:L107"/>
    <mergeCell ref="J96:J98"/>
    <mergeCell ref="K96:K98"/>
    <mergeCell ref="L96:L98"/>
    <mergeCell ref="J99:J101"/>
    <mergeCell ref="K99:K101"/>
    <mergeCell ref="L99:L101"/>
    <mergeCell ref="J90:J92"/>
    <mergeCell ref="K90:K92"/>
    <mergeCell ref="L90:L92"/>
    <mergeCell ref="J93:J95"/>
    <mergeCell ref="K93:K95"/>
    <mergeCell ref="L93:L95"/>
    <mergeCell ref="J84:J86"/>
    <mergeCell ref="K84:K86"/>
    <mergeCell ref="L84:L86"/>
    <mergeCell ref="J87:J89"/>
    <mergeCell ref="K87:K89"/>
    <mergeCell ref="L87:L89"/>
    <mergeCell ref="J78:J80"/>
    <mergeCell ref="K78:K80"/>
    <mergeCell ref="L78:L80"/>
    <mergeCell ref="J81:J83"/>
    <mergeCell ref="K81:K83"/>
    <mergeCell ref="L81:L83"/>
    <mergeCell ref="J72:J74"/>
    <mergeCell ref="K72:K74"/>
    <mergeCell ref="L72:L74"/>
    <mergeCell ref="J75:J77"/>
    <mergeCell ref="K75:K77"/>
    <mergeCell ref="L75:L77"/>
    <mergeCell ref="J66:J68"/>
    <mergeCell ref="K66:K68"/>
    <mergeCell ref="L66:L68"/>
    <mergeCell ref="J69:J71"/>
    <mergeCell ref="K69:K71"/>
    <mergeCell ref="L69:L71"/>
    <mergeCell ref="J60:J62"/>
    <mergeCell ref="K60:K62"/>
    <mergeCell ref="L60:L62"/>
    <mergeCell ref="J63:J65"/>
    <mergeCell ref="K63:K65"/>
    <mergeCell ref="L63:L65"/>
    <mergeCell ref="J54:J56"/>
    <mergeCell ref="K54:K56"/>
    <mergeCell ref="L54:L56"/>
    <mergeCell ref="J57:J59"/>
    <mergeCell ref="K57:K59"/>
    <mergeCell ref="L57:L59"/>
    <mergeCell ref="J48:J50"/>
    <mergeCell ref="K48:K50"/>
    <mergeCell ref="L48:L50"/>
    <mergeCell ref="J51:J53"/>
    <mergeCell ref="K51:K53"/>
    <mergeCell ref="L51:L53"/>
    <mergeCell ref="J42:J44"/>
    <mergeCell ref="K42:K44"/>
    <mergeCell ref="L42:L44"/>
    <mergeCell ref="J45:J47"/>
    <mergeCell ref="K45:K47"/>
    <mergeCell ref="L45:L47"/>
    <mergeCell ref="J36:J38"/>
    <mergeCell ref="K36:K38"/>
    <mergeCell ref="L36:L38"/>
    <mergeCell ref="J39:J41"/>
    <mergeCell ref="K39:K41"/>
    <mergeCell ref="L39:L41"/>
    <mergeCell ref="J30:J32"/>
    <mergeCell ref="K30:K32"/>
    <mergeCell ref="L30:L32"/>
    <mergeCell ref="J33:J35"/>
    <mergeCell ref="K33:K35"/>
    <mergeCell ref="L33:L35"/>
    <mergeCell ref="J24:J26"/>
    <mergeCell ref="K24:K26"/>
    <mergeCell ref="L24:L26"/>
    <mergeCell ref="J27:J29"/>
    <mergeCell ref="K27:K29"/>
    <mergeCell ref="L27:L29"/>
    <mergeCell ref="J18:J20"/>
    <mergeCell ref="K18:K20"/>
    <mergeCell ref="L18:L20"/>
    <mergeCell ref="J21:J23"/>
    <mergeCell ref="K21:K23"/>
    <mergeCell ref="L21:L23"/>
    <mergeCell ref="B2:L2"/>
    <mergeCell ref="J12:J14"/>
    <mergeCell ref="K12:K14"/>
    <mergeCell ref="L12:L14"/>
    <mergeCell ref="J15:J17"/>
    <mergeCell ref="K15:K17"/>
    <mergeCell ref="L15:L17"/>
    <mergeCell ref="G9:G11"/>
    <mergeCell ref="H9:H11"/>
    <mergeCell ref="I9:I11"/>
    <mergeCell ref="J9:J11"/>
    <mergeCell ref="K10:L10"/>
    <mergeCell ref="C4:G4"/>
    <mergeCell ref="I4:K4"/>
    <mergeCell ref="C5:G5"/>
    <mergeCell ref="C6:G6"/>
    <mergeCell ref="I6:K6"/>
    <mergeCell ref="B9:B11"/>
    <mergeCell ref="C9:C11"/>
    <mergeCell ref="D9:D11"/>
    <mergeCell ref="E9:E11"/>
    <mergeCell ref="F9:F11"/>
    <mergeCell ref="K9:M9"/>
    <mergeCell ref="M12:M14"/>
  </mergeCells>
  <phoneticPr fontId="2"/>
  <conditionalFormatting sqref="C13:I170">
    <cfRule type="expression" dxfId="16" priority="2">
      <formula>C13="休日休工"</formula>
    </cfRule>
    <cfRule type="expression" dxfId="15" priority="3">
      <formula>C13="天候休工"</formula>
    </cfRule>
    <cfRule type="expression" dxfId="14" priority="4">
      <formula>C13="振替休工"</formula>
    </cfRule>
    <cfRule type="expression" dxfId="13" priority="5">
      <formula>C13="休工"</formula>
    </cfRule>
    <cfRule type="expression" dxfId="12" priority="6">
      <formula>C13="対象外"</formula>
    </cfRule>
  </conditionalFormatting>
  <dataValidations count="3">
    <dataValidation type="list" allowBlank="1" showInputMessage="1" showErrorMessage="1" sqref="M12:M170" xr:uid="{424114F9-C84C-4344-8067-F0E458C673B0}">
      <formula1>$O$12:$O$13</formula1>
    </dataValidation>
    <dataValidation type="list" allowBlank="1" showInputMessage="1" showErrorMessage="1" sqref="I4:K4" xr:uid="{710F3178-6A0B-42EB-A86E-709DC520A9D3}">
      <formula1>$O$4:$O$5</formula1>
    </dataValidation>
    <dataValidation type="list" allowBlank="1" showInputMessage="1" showErrorMessage="1" sqref="K9:M9" xr:uid="{B41BC15F-34EE-4B17-B119-F0C9E64698B6}">
      <formula1>$O$9:$O$10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AF0D5C6-2664-48F7-8C83-34A8C2C9C93D}">
            <xm:f>COUNTIF(祝日!$B$2:$B$59,C12)=1</xm:f>
            <x14:dxf>
              <fill>
                <patternFill>
                  <bgColor rgb="FF92D050"/>
                </patternFill>
              </fill>
            </x14:dxf>
          </x14:cfRule>
          <xm:sqref>C12:I170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228B6C-D897-4DCD-AE14-BE0BDCCA98CB}">
          <x14:formula1>
            <xm:f>リスト!$A$2:$A$6</xm:f>
          </x14:formula1>
          <xm:sqref>C13:I13 C34:I34 C31:I31 C28:I28 C25:I25 C22:I22 C19:I19 C37:I37 C16:I16 C40:I40 C61:I61 C58:I58 C55:I55 C52:I52 C49:I49 C46:I46 C64:I64 C43:I43 C67:I67 C88:I88 C85:I85 C82:I82 C79:I79 C76:I76 C73:I73 C91:I91 C70:I70 C94:I94 C115:I115 C112:I112 C109:I109 C106:I106 C103:I103 C100:I100 C118:I118 C97:I97 C121:I121 C142:I142 C139:I139 C136:I136 C133:I133 C130:I130 C127:I127 C145:I145 C124:I124 C148:I148 C169:I169 C166:I166 C163:I163 C160:I160 C157:I157 C154:I154 C151:I151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9DDD-2599-4BF5-BBFE-54E096B7B2F1}">
  <sheetPr>
    <pageSetUpPr fitToPage="1"/>
  </sheetPr>
  <dimension ref="B1:P52"/>
  <sheetViews>
    <sheetView tabSelected="1" view="pageBreakPreview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K11" sqref="K11:K13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4" width="10.25" style="7" customWidth="1"/>
    <col min="15" max="15" width="2.375" style="7" customWidth="1"/>
    <col min="16" max="16384" width="9" style="7"/>
  </cols>
  <sheetData>
    <row r="1" spans="2:16" ht="26.25" customHeight="1" x14ac:dyDescent="0.4">
      <c r="B1" s="131" t="s">
        <v>43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2:16" ht="14.25" customHeight="1" x14ac:dyDescent="0.4"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2:16" ht="14.25" customHeight="1" x14ac:dyDescent="0.4">
      <c r="B3" s="37" t="s">
        <v>19</v>
      </c>
      <c r="C3" s="132" t="s">
        <v>23</v>
      </c>
      <c r="D3" s="132"/>
      <c r="E3" s="132"/>
      <c r="F3" s="132"/>
      <c r="G3" s="132"/>
      <c r="H3" s="37" t="s">
        <v>29</v>
      </c>
      <c r="I3" s="132" t="s">
        <v>38</v>
      </c>
      <c r="J3" s="132"/>
      <c r="K3" s="132"/>
      <c r="L3" s="36"/>
      <c r="M3" s="36"/>
      <c r="N3" s="55" t="s">
        <v>65</v>
      </c>
    </row>
    <row r="4" spans="2:16" ht="14.25" customHeight="1" x14ac:dyDescent="0.4">
      <c r="B4" s="37" t="s">
        <v>28</v>
      </c>
      <c r="C4" s="133" t="s">
        <v>88</v>
      </c>
      <c r="D4" s="133"/>
      <c r="E4" s="133"/>
      <c r="F4" s="133"/>
      <c r="G4" s="133"/>
      <c r="H4" s="38"/>
      <c r="I4" s="36"/>
      <c r="J4" s="36"/>
      <c r="K4" s="36"/>
      <c r="L4" s="36"/>
      <c r="M4" s="36"/>
      <c r="N4" s="36"/>
    </row>
    <row r="5" spans="2:16" ht="14.25" customHeight="1" x14ac:dyDescent="0.4">
      <c r="B5" s="37" t="s">
        <v>20</v>
      </c>
      <c r="C5" s="132" t="s">
        <v>22</v>
      </c>
      <c r="D5" s="132"/>
      <c r="E5" s="132"/>
      <c r="F5" s="132"/>
      <c r="G5" s="132"/>
      <c r="H5" s="37" t="s">
        <v>21</v>
      </c>
      <c r="I5" s="132" t="s">
        <v>36</v>
      </c>
      <c r="J5" s="132"/>
      <c r="K5" s="132"/>
      <c r="L5" s="36"/>
      <c r="M5" s="36"/>
      <c r="N5" s="36"/>
    </row>
    <row r="6" spans="2:16" ht="14.25" customHeight="1" thickBot="1" x14ac:dyDescent="0.45">
      <c r="B6" s="37"/>
      <c r="C6" s="39"/>
      <c r="D6" s="39"/>
      <c r="E6" s="39"/>
      <c r="F6" s="39"/>
      <c r="G6" s="39"/>
      <c r="H6" s="37"/>
      <c r="I6" s="39"/>
      <c r="J6" s="39"/>
      <c r="K6" s="39"/>
      <c r="L6" s="36"/>
      <c r="M6" s="36"/>
      <c r="N6" s="36"/>
    </row>
    <row r="7" spans="2:16" ht="14.25" customHeight="1" thickBot="1" x14ac:dyDescent="0.45">
      <c r="B7" s="40"/>
      <c r="C7" s="36"/>
      <c r="D7" s="36"/>
      <c r="E7" s="41"/>
      <c r="F7" s="39"/>
      <c r="G7" s="39"/>
      <c r="H7" s="37"/>
      <c r="I7" s="39"/>
      <c r="J7" s="39"/>
      <c r="K7" s="39"/>
      <c r="L7" s="36"/>
      <c r="M7" s="37" t="s">
        <v>32</v>
      </c>
      <c r="N7" s="42">
        <v>45849</v>
      </c>
      <c r="O7" s="33">
        <f>WEEKDAY($N$7)</f>
        <v>6</v>
      </c>
    </row>
    <row r="8" spans="2:16" ht="11.25" customHeight="1" x14ac:dyDescent="0.4">
      <c r="B8" s="70"/>
      <c r="C8" s="73" t="s">
        <v>0</v>
      </c>
      <c r="D8" s="76" t="s">
        <v>1</v>
      </c>
      <c r="E8" s="76" t="s">
        <v>2</v>
      </c>
      <c r="F8" s="76" t="s">
        <v>3</v>
      </c>
      <c r="G8" s="76" t="s">
        <v>4</v>
      </c>
      <c r="H8" s="76" t="s">
        <v>5</v>
      </c>
      <c r="I8" s="79" t="s">
        <v>6</v>
      </c>
      <c r="J8" s="82" t="s">
        <v>8</v>
      </c>
      <c r="K8" s="85" t="s">
        <v>86</v>
      </c>
      <c r="L8" s="86"/>
      <c r="M8" s="86"/>
      <c r="N8" s="87"/>
      <c r="P8" s="7" t="s">
        <v>85</v>
      </c>
    </row>
    <row r="9" spans="2:16" ht="11.25" customHeight="1" x14ac:dyDescent="0.4">
      <c r="B9" s="71"/>
      <c r="C9" s="74"/>
      <c r="D9" s="77"/>
      <c r="E9" s="77"/>
      <c r="F9" s="77"/>
      <c r="G9" s="77"/>
      <c r="H9" s="77"/>
      <c r="I9" s="80"/>
      <c r="J9" s="83"/>
      <c r="K9" s="88" t="s">
        <v>35</v>
      </c>
      <c r="L9" s="89"/>
      <c r="M9" s="89" t="s">
        <v>17</v>
      </c>
      <c r="N9" s="90"/>
      <c r="P9" s="7" t="s">
        <v>86</v>
      </c>
    </row>
    <row r="10" spans="2:16" s="8" customFormat="1" ht="26.25" customHeight="1" thickBot="1" x14ac:dyDescent="0.45">
      <c r="B10" s="72"/>
      <c r="C10" s="75"/>
      <c r="D10" s="78"/>
      <c r="E10" s="78"/>
      <c r="F10" s="78"/>
      <c r="G10" s="78"/>
      <c r="H10" s="78"/>
      <c r="I10" s="81"/>
      <c r="J10" s="84"/>
      <c r="K10" s="19" t="s">
        <v>10</v>
      </c>
      <c r="L10" s="20" t="s">
        <v>11</v>
      </c>
      <c r="M10" s="20" t="s">
        <v>13</v>
      </c>
      <c r="N10" s="21" t="s">
        <v>66</v>
      </c>
    </row>
    <row r="11" spans="2:16" s="8" customFormat="1" ht="18.75" customHeight="1" x14ac:dyDescent="0.4">
      <c r="B11" s="22" t="s">
        <v>7</v>
      </c>
      <c r="C11" s="31">
        <f>$N$7-($O$7-1)</f>
        <v>45844</v>
      </c>
      <c r="D11" s="31">
        <f>C11+1</f>
        <v>45845</v>
      </c>
      <c r="E11" s="31">
        <f t="shared" ref="E11:I11" si="0">D11+1</f>
        <v>45846</v>
      </c>
      <c r="F11" s="31">
        <f t="shared" si="0"/>
        <v>45847</v>
      </c>
      <c r="G11" s="31">
        <f t="shared" si="0"/>
        <v>45848</v>
      </c>
      <c r="H11" s="31">
        <f t="shared" si="0"/>
        <v>45849</v>
      </c>
      <c r="I11" s="31">
        <f t="shared" si="0"/>
        <v>45850</v>
      </c>
      <c r="J11" s="93"/>
      <c r="K11" s="95">
        <f>COUNTIF(C12:I12,"&lt;&gt;対象外")</f>
        <v>2</v>
      </c>
      <c r="L11" s="101">
        <v>1</v>
      </c>
      <c r="M11" s="101">
        <v>1</v>
      </c>
      <c r="N11" s="104">
        <v>1</v>
      </c>
    </row>
    <row r="12" spans="2:16" s="8" customFormat="1" ht="26.25" customHeight="1" x14ac:dyDescent="0.4">
      <c r="B12" s="17" t="s">
        <v>33</v>
      </c>
      <c r="C12" s="10" t="s">
        <v>16</v>
      </c>
      <c r="D12" s="10" t="s">
        <v>16</v>
      </c>
      <c r="E12" s="10" t="s">
        <v>16</v>
      </c>
      <c r="F12" s="10" t="s">
        <v>16</v>
      </c>
      <c r="G12" s="10" t="s">
        <v>16</v>
      </c>
      <c r="H12" s="10"/>
      <c r="I12" s="10" t="s">
        <v>9</v>
      </c>
      <c r="J12" s="94"/>
      <c r="K12" s="96"/>
      <c r="L12" s="102"/>
      <c r="M12" s="102"/>
      <c r="N12" s="105"/>
    </row>
    <row r="13" spans="2:16" s="8" customFormat="1" ht="26.25" customHeight="1" thickBot="1" x14ac:dyDescent="0.45">
      <c r="B13" s="25" t="s">
        <v>8</v>
      </c>
      <c r="C13" s="23"/>
      <c r="D13" s="23"/>
      <c r="E13" s="23"/>
      <c r="F13" s="23"/>
      <c r="G13" s="23"/>
      <c r="H13" s="23" t="s">
        <v>32</v>
      </c>
      <c r="I13" s="23"/>
      <c r="J13" s="94"/>
      <c r="K13" s="97"/>
      <c r="L13" s="102"/>
      <c r="M13" s="102"/>
      <c r="N13" s="105"/>
    </row>
    <row r="14" spans="2:16" s="8" customFormat="1" ht="18.75" customHeight="1" x14ac:dyDescent="0.4">
      <c r="B14" s="29" t="s">
        <v>31</v>
      </c>
      <c r="C14" s="32">
        <f>I11+1</f>
        <v>45851</v>
      </c>
      <c r="D14" s="32">
        <f>C14+1</f>
        <v>45852</v>
      </c>
      <c r="E14" s="32">
        <f t="shared" ref="E14:I14" si="1">D14+1</f>
        <v>45853</v>
      </c>
      <c r="F14" s="32">
        <f t="shared" si="1"/>
        <v>45854</v>
      </c>
      <c r="G14" s="32">
        <f t="shared" si="1"/>
        <v>45855</v>
      </c>
      <c r="H14" s="32">
        <f t="shared" si="1"/>
        <v>45856</v>
      </c>
      <c r="I14" s="32">
        <f t="shared" si="1"/>
        <v>45857</v>
      </c>
      <c r="J14" s="107"/>
      <c r="K14" s="95">
        <f>COUNTIF(C15:I15,"&lt;&gt;対象外")</f>
        <v>7</v>
      </c>
      <c r="L14" s="98">
        <f>COUNTIF(C15:I15,"*休工*")</f>
        <v>2</v>
      </c>
      <c r="M14" s="101">
        <v>1</v>
      </c>
      <c r="N14" s="104">
        <v>1</v>
      </c>
    </row>
    <row r="15" spans="2:16" s="8" customFormat="1" ht="26.25" customHeight="1" x14ac:dyDescent="0.4">
      <c r="B15" s="17" t="s">
        <v>33</v>
      </c>
      <c r="C15" s="10" t="s">
        <v>9</v>
      </c>
      <c r="D15" s="10"/>
      <c r="E15" s="10"/>
      <c r="F15" s="10"/>
      <c r="G15" s="10"/>
      <c r="H15" s="10"/>
      <c r="I15" s="10" t="s">
        <v>9</v>
      </c>
      <c r="J15" s="108"/>
      <c r="K15" s="96"/>
      <c r="L15" s="99"/>
      <c r="M15" s="102"/>
      <c r="N15" s="105"/>
    </row>
    <row r="16" spans="2:16" s="8" customFormat="1" ht="26.25" customHeight="1" thickBot="1" x14ac:dyDescent="0.45">
      <c r="B16" s="26" t="s">
        <v>8</v>
      </c>
      <c r="C16" s="24"/>
      <c r="D16" s="24"/>
      <c r="E16" s="24"/>
      <c r="F16" s="24"/>
      <c r="G16" s="24"/>
      <c r="H16" s="24"/>
      <c r="I16" s="24"/>
      <c r="J16" s="109"/>
      <c r="K16" s="97"/>
      <c r="L16" s="100"/>
      <c r="M16" s="103"/>
      <c r="N16" s="106"/>
    </row>
    <row r="17" spans="2:14" s="8" customFormat="1" ht="18.75" customHeight="1" x14ac:dyDescent="0.4">
      <c r="B17" s="22" t="s">
        <v>7</v>
      </c>
      <c r="C17" s="31">
        <f>I14+1</f>
        <v>45858</v>
      </c>
      <c r="D17" s="31">
        <f>C17+1</f>
        <v>45859</v>
      </c>
      <c r="E17" s="31">
        <f t="shared" ref="E17:I17" si="2">D17+1</f>
        <v>45860</v>
      </c>
      <c r="F17" s="31">
        <f t="shared" si="2"/>
        <v>45861</v>
      </c>
      <c r="G17" s="31">
        <f t="shared" si="2"/>
        <v>45862</v>
      </c>
      <c r="H17" s="31">
        <f t="shared" si="2"/>
        <v>45863</v>
      </c>
      <c r="I17" s="31">
        <f t="shared" si="2"/>
        <v>45864</v>
      </c>
      <c r="J17" s="93"/>
      <c r="K17" s="95">
        <f t="shared" ref="K17" si="3">COUNTIF(C18:I18,"&lt;&gt;対象外")</f>
        <v>7</v>
      </c>
      <c r="L17" s="98">
        <f>COUNTIF(C18:I18,"*休工*")</f>
        <v>3</v>
      </c>
      <c r="M17" s="101">
        <v>1</v>
      </c>
      <c r="N17" s="104">
        <v>1</v>
      </c>
    </row>
    <row r="18" spans="2:14" s="8" customFormat="1" ht="26.25" customHeight="1" x14ac:dyDescent="0.4">
      <c r="B18" s="17" t="s">
        <v>33</v>
      </c>
      <c r="C18" s="10" t="s">
        <v>9</v>
      </c>
      <c r="D18" s="10"/>
      <c r="E18" s="10"/>
      <c r="F18" s="10" t="s">
        <v>12</v>
      </c>
      <c r="G18" s="10"/>
      <c r="H18" s="10"/>
      <c r="I18" s="10" t="s">
        <v>9</v>
      </c>
      <c r="J18" s="105"/>
      <c r="K18" s="96"/>
      <c r="L18" s="99"/>
      <c r="M18" s="102"/>
      <c r="N18" s="105"/>
    </row>
    <row r="19" spans="2:14" s="8" customFormat="1" ht="26.25" customHeight="1" thickBot="1" x14ac:dyDescent="0.45">
      <c r="B19" s="26" t="s">
        <v>8</v>
      </c>
      <c r="C19" s="24"/>
      <c r="D19" s="24"/>
      <c r="E19" s="24"/>
      <c r="F19" s="24" t="s">
        <v>67</v>
      </c>
      <c r="G19" s="24"/>
      <c r="H19" s="24"/>
      <c r="I19" s="24"/>
      <c r="J19" s="106"/>
      <c r="K19" s="97"/>
      <c r="L19" s="100"/>
      <c r="M19" s="103"/>
      <c r="N19" s="106"/>
    </row>
    <row r="20" spans="2:14" s="8" customFormat="1" ht="18.75" customHeight="1" x14ac:dyDescent="0.4">
      <c r="B20" s="29" t="s">
        <v>7</v>
      </c>
      <c r="C20" s="32">
        <f>I17+1</f>
        <v>45865</v>
      </c>
      <c r="D20" s="32">
        <f>C20+1</f>
        <v>45866</v>
      </c>
      <c r="E20" s="32">
        <f t="shared" ref="E20:I20" si="4">D20+1</f>
        <v>45867</v>
      </c>
      <c r="F20" s="32">
        <f t="shared" si="4"/>
        <v>45868</v>
      </c>
      <c r="G20" s="32">
        <f t="shared" si="4"/>
        <v>45869</v>
      </c>
      <c r="H20" s="32">
        <f t="shared" si="4"/>
        <v>45870</v>
      </c>
      <c r="I20" s="32">
        <f t="shared" si="4"/>
        <v>45871</v>
      </c>
      <c r="J20" s="104"/>
      <c r="K20" s="95">
        <f t="shared" ref="K20" si="5">COUNTIF(C21:I21,"&lt;&gt;対象外")</f>
        <v>7</v>
      </c>
      <c r="L20" s="98">
        <f t="shared" ref="L20" si="6">COUNTIF(C21:I21,"*休工*")</f>
        <v>2</v>
      </c>
      <c r="M20" s="101">
        <v>1</v>
      </c>
      <c r="N20" s="104">
        <v>1</v>
      </c>
    </row>
    <row r="21" spans="2:14" s="8" customFormat="1" ht="26.25" customHeight="1" x14ac:dyDescent="0.4">
      <c r="B21" s="17" t="s">
        <v>33</v>
      </c>
      <c r="C21" s="10" t="s">
        <v>9</v>
      </c>
      <c r="D21" s="10"/>
      <c r="E21" s="10"/>
      <c r="F21" s="10"/>
      <c r="G21" s="10"/>
      <c r="H21" s="10" t="s">
        <v>12</v>
      </c>
      <c r="I21" s="10"/>
      <c r="J21" s="105"/>
      <c r="K21" s="96"/>
      <c r="L21" s="99"/>
      <c r="M21" s="102"/>
      <c r="N21" s="105"/>
    </row>
    <row r="22" spans="2:14" s="8" customFormat="1" ht="26.25" customHeight="1" thickBot="1" x14ac:dyDescent="0.45">
      <c r="B22" s="26" t="s">
        <v>8</v>
      </c>
      <c r="C22" s="24"/>
      <c r="D22" s="24"/>
      <c r="E22" s="24"/>
      <c r="F22" s="24"/>
      <c r="G22" s="24"/>
      <c r="H22" s="24" t="s">
        <v>68</v>
      </c>
      <c r="I22" s="24"/>
      <c r="J22" s="106"/>
      <c r="K22" s="97"/>
      <c r="L22" s="100"/>
      <c r="M22" s="103"/>
      <c r="N22" s="106"/>
    </row>
    <row r="23" spans="2:14" s="8" customFormat="1" ht="18.75" customHeight="1" x14ac:dyDescent="0.4">
      <c r="B23" s="22" t="s">
        <v>7</v>
      </c>
      <c r="C23" s="32">
        <f>I20+1</f>
        <v>45872</v>
      </c>
      <c r="D23" s="32">
        <f>C23+1</f>
        <v>45873</v>
      </c>
      <c r="E23" s="32">
        <f t="shared" ref="E23:I23" si="7">D23+1</f>
        <v>45874</v>
      </c>
      <c r="F23" s="32">
        <f t="shared" si="7"/>
        <v>45875</v>
      </c>
      <c r="G23" s="32">
        <f t="shared" si="7"/>
        <v>45876</v>
      </c>
      <c r="H23" s="32">
        <f t="shared" si="7"/>
        <v>45877</v>
      </c>
      <c r="I23" s="32">
        <f t="shared" si="7"/>
        <v>45878</v>
      </c>
      <c r="J23" s="104"/>
      <c r="K23" s="95">
        <f t="shared" ref="K23" si="8">COUNTIF(C24:I24,"&lt;&gt;対象外")</f>
        <v>7</v>
      </c>
      <c r="L23" s="98">
        <f t="shared" ref="L23" si="9">COUNTIF(C24:I24,"*休工*")</f>
        <v>2</v>
      </c>
      <c r="M23" s="101">
        <v>1</v>
      </c>
      <c r="N23" s="104">
        <v>1</v>
      </c>
    </row>
    <row r="24" spans="2:14" s="8" customFormat="1" ht="26.25" customHeight="1" x14ac:dyDescent="0.4">
      <c r="B24" s="17" t="s">
        <v>33</v>
      </c>
      <c r="C24" s="10" t="s">
        <v>9</v>
      </c>
      <c r="D24" s="10"/>
      <c r="E24" s="10"/>
      <c r="F24" s="10"/>
      <c r="G24" s="10"/>
      <c r="H24" s="10"/>
      <c r="I24" s="10" t="s">
        <v>9</v>
      </c>
      <c r="J24" s="105"/>
      <c r="K24" s="96"/>
      <c r="L24" s="99"/>
      <c r="M24" s="102"/>
      <c r="N24" s="105"/>
    </row>
    <row r="25" spans="2:14" s="8" customFormat="1" ht="26.25" customHeight="1" thickBot="1" x14ac:dyDescent="0.45">
      <c r="B25" s="26" t="s">
        <v>8</v>
      </c>
      <c r="C25" s="24"/>
      <c r="D25" s="24"/>
      <c r="E25" s="24"/>
      <c r="F25" s="24"/>
      <c r="G25" s="24"/>
      <c r="H25" s="24"/>
      <c r="I25" s="24"/>
      <c r="J25" s="106"/>
      <c r="K25" s="97"/>
      <c r="L25" s="100"/>
      <c r="M25" s="103"/>
      <c r="N25" s="106"/>
    </row>
    <row r="26" spans="2:14" s="8" customFormat="1" ht="18.75" customHeight="1" x14ac:dyDescent="0.4">
      <c r="B26" s="29" t="s">
        <v>7</v>
      </c>
      <c r="C26" s="32">
        <f>I23+1</f>
        <v>45879</v>
      </c>
      <c r="D26" s="32">
        <f>C26+1</f>
        <v>45880</v>
      </c>
      <c r="E26" s="32">
        <f t="shared" ref="E26:I26" si="10">D26+1</f>
        <v>45881</v>
      </c>
      <c r="F26" s="32">
        <f t="shared" si="10"/>
        <v>45882</v>
      </c>
      <c r="G26" s="32">
        <f t="shared" si="10"/>
        <v>45883</v>
      </c>
      <c r="H26" s="32">
        <f t="shared" si="10"/>
        <v>45884</v>
      </c>
      <c r="I26" s="32">
        <f t="shared" si="10"/>
        <v>45885</v>
      </c>
      <c r="J26" s="104"/>
      <c r="K26" s="95">
        <f t="shared" ref="K26" si="11">COUNTIF(C27:I27,"&lt;&gt;対象外")</f>
        <v>4</v>
      </c>
      <c r="L26" s="98">
        <f t="shared" ref="L26" si="12">COUNTIF(C27:I27,"*休工*")</f>
        <v>4</v>
      </c>
      <c r="M26" s="101">
        <v>1</v>
      </c>
      <c r="N26" s="104">
        <v>1</v>
      </c>
    </row>
    <row r="27" spans="2:14" s="8" customFormat="1" ht="26.25" customHeight="1" x14ac:dyDescent="0.4">
      <c r="B27" s="17" t="s">
        <v>33</v>
      </c>
      <c r="C27" s="10" t="s">
        <v>9</v>
      </c>
      <c r="D27" s="10" t="s">
        <v>14</v>
      </c>
      <c r="E27" s="10" t="s">
        <v>9</v>
      </c>
      <c r="F27" s="10" t="s">
        <v>16</v>
      </c>
      <c r="G27" s="10" t="s">
        <v>16</v>
      </c>
      <c r="H27" s="10" t="s">
        <v>16</v>
      </c>
      <c r="I27" s="10" t="s">
        <v>9</v>
      </c>
      <c r="J27" s="105"/>
      <c r="K27" s="96"/>
      <c r="L27" s="99"/>
      <c r="M27" s="102"/>
      <c r="N27" s="105"/>
    </row>
    <row r="28" spans="2:14" s="8" customFormat="1" ht="26.25" customHeight="1" thickBot="1" x14ac:dyDescent="0.45">
      <c r="B28" s="26" t="s">
        <v>8</v>
      </c>
      <c r="C28" s="24"/>
      <c r="D28" s="24"/>
      <c r="E28" s="24"/>
      <c r="F28" s="24"/>
      <c r="G28" s="24"/>
      <c r="H28" s="24"/>
      <c r="I28" s="24"/>
      <c r="J28" s="106"/>
      <c r="K28" s="97"/>
      <c r="L28" s="100"/>
      <c r="M28" s="103"/>
      <c r="N28" s="106"/>
    </row>
    <row r="29" spans="2:14" s="8" customFormat="1" ht="18.75" customHeight="1" x14ac:dyDescent="0.4">
      <c r="B29" s="29" t="s">
        <v>31</v>
      </c>
      <c r="C29" s="32">
        <f>I26+1</f>
        <v>45886</v>
      </c>
      <c r="D29" s="32">
        <f>C29+1</f>
        <v>45887</v>
      </c>
      <c r="E29" s="32">
        <f t="shared" ref="E29:I29" si="13">D29+1</f>
        <v>45888</v>
      </c>
      <c r="F29" s="32">
        <f t="shared" si="13"/>
        <v>45889</v>
      </c>
      <c r="G29" s="32">
        <f t="shared" si="13"/>
        <v>45890</v>
      </c>
      <c r="H29" s="32">
        <f t="shared" si="13"/>
        <v>45891</v>
      </c>
      <c r="I29" s="32">
        <f t="shared" si="13"/>
        <v>45892</v>
      </c>
      <c r="J29" s="104"/>
      <c r="K29" s="95">
        <f t="shared" ref="K29" si="14">COUNTIF(C30:I30,"&lt;&gt;対象外")</f>
        <v>7</v>
      </c>
      <c r="L29" s="98">
        <f t="shared" ref="L29" si="15">COUNTIF(C30:I30,"*休工*")</f>
        <v>2</v>
      </c>
      <c r="M29" s="101">
        <v>1</v>
      </c>
      <c r="N29" s="104">
        <v>1</v>
      </c>
    </row>
    <row r="30" spans="2:14" s="8" customFormat="1" ht="26.25" customHeight="1" x14ac:dyDescent="0.4">
      <c r="B30" s="17" t="s">
        <v>33</v>
      </c>
      <c r="C30" s="10" t="s">
        <v>9</v>
      </c>
      <c r="D30" s="10"/>
      <c r="E30" s="10"/>
      <c r="F30" s="10"/>
      <c r="G30" s="10"/>
      <c r="H30" s="10"/>
      <c r="I30" s="10" t="s">
        <v>9</v>
      </c>
      <c r="J30" s="105"/>
      <c r="K30" s="96"/>
      <c r="L30" s="99"/>
      <c r="M30" s="102"/>
      <c r="N30" s="105"/>
    </row>
    <row r="31" spans="2:14" s="8" customFormat="1" ht="26.25" customHeight="1" thickBot="1" x14ac:dyDescent="0.45">
      <c r="B31" s="26" t="s">
        <v>8</v>
      </c>
      <c r="C31" s="24"/>
      <c r="D31" s="24"/>
      <c r="E31" s="24"/>
      <c r="F31" s="24"/>
      <c r="G31" s="24"/>
      <c r="H31" s="24"/>
      <c r="I31" s="24"/>
      <c r="J31" s="106"/>
      <c r="K31" s="97"/>
      <c r="L31" s="100"/>
      <c r="M31" s="103"/>
      <c r="N31" s="106"/>
    </row>
    <row r="32" spans="2:14" s="8" customFormat="1" ht="18.75" customHeight="1" x14ac:dyDescent="0.4">
      <c r="B32" s="22" t="s">
        <v>7</v>
      </c>
      <c r="C32" s="32">
        <f>I29+1</f>
        <v>45893</v>
      </c>
      <c r="D32" s="32">
        <f>C32+1</f>
        <v>45894</v>
      </c>
      <c r="E32" s="32">
        <f t="shared" ref="E32:I32" si="16">D32+1</f>
        <v>45895</v>
      </c>
      <c r="F32" s="32">
        <f t="shared" si="16"/>
        <v>45896</v>
      </c>
      <c r="G32" s="32">
        <f t="shared" si="16"/>
        <v>45897</v>
      </c>
      <c r="H32" s="32">
        <f t="shared" si="16"/>
        <v>45898</v>
      </c>
      <c r="I32" s="32">
        <f t="shared" si="16"/>
        <v>45899</v>
      </c>
      <c r="J32" s="104"/>
      <c r="K32" s="95">
        <f t="shared" ref="K32" si="17">COUNTIF(C33:I33,"&lt;&gt;対象外")</f>
        <v>7</v>
      </c>
      <c r="L32" s="98">
        <f t="shared" ref="L32" si="18">COUNTIF(C33:I33,"*休工*")</f>
        <v>3</v>
      </c>
      <c r="M32" s="101">
        <v>1</v>
      </c>
      <c r="N32" s="104">
        <v>1</v>
      </c>
    </row>
    <row r="33" spans="2:14" s="8" customFormat="1" ht="26.25" customHeight="1" x14ac:dyDescent="0.4">
      <c r="B33" s="17" t="s">
        <v>33</v>
      </c>
      <c r="C33" s="10"/>
      <c r="D33" s="10" t="s">
        <v>12</v>
      </c>
      <c r="E33" s="10"/>
      <c r="F33" s="10"/>
      <c r="G33" s="10"/>
      <c r="H33" s="10" t="s">
        <v>12</v>
      </c>
      <c r="I33" s="10" t="s">
        <v>9</v>
      </c>
      <c r="J33" s="105"/>
      <c r="K33" s="96"/>
      <c r="L33" s="99"/>
      <c r="M33" s="102"/>
      <c r="N33" s="105"/>
    </row>
    <row r="34" spans="2:14" s="8" customFormat="1" ht="26.25" customHeight="1" thickBot="1" x14ac:dyDescent="0.45">
      <c r="B34" s="26" t="s">
        <v>8</v>
      </c>
      <c r="C34" s="24"/>
      <c r="D34" s="24" t="s">
        <v>69</v>
      </c>
      <c r="E34" s="24"/>
      <c r="F34" s="24"/>
      <c r="G34" s="24"/>
      <c r="H34" s="24" t="s">
        <v>78</v>
      </c>
      <c r="I34" s="24"/>
      <c r="J34" s="106"/>
      <c r="K34" s="97"/>
      <c r="L34" s="100"/>
      <c r="M34" s="103"/>
      <c r="N34" s="106"/>
    </row>
    <row r="35" spans="2:14" s="8" customFormat="1" ht="18.75" customHeight="1" x14ac:dyDescent="0.4">
      <c r="B35" s="29" t="s">
        <v>7</v>
      </c>
      <c r="C35" s="32">
        <f>I32+1</f>
        <v>45900</v>
      </c>
      <c r="D35" s="32">
        <f>C35+1</f>
        <v>45901</v>
      </c>
      <c r="E35" s="32">
        <f t="shared" ref="E35:I35" si="19">D35+1</f>
        <v>45902</v>
      </c>
      <c r="F35" s="32">
        <f t="shared" si="19"/>
        <v>45903</v>
      </c>
      <c r="G35" s="32">
        <f t="shared" si="19"/>
        <v>45904</v>
      </c>
      <c r="H35" s="32">
        <f t="shared" si="19"/>
        <v>45905</v>
      </c>
      <c r="I35" s="32">
        <f t="shared" si="19"/>
        <v>45906</v>
      </c>
      <c r="J35" s="104"/>
      <c r="K35" s="95">
        <f t="shared" ref="K35" si="20">COUNTIF(C36:I36,"&lt;&gt;対象外")</f>
        <v>7</v>
      </c>
      <c r="L35" s="98">
        <f t="shared" ref="L35" si="21">COUNTIF(C36:I36,"*休工*")</f>
        <v>1</v>
      </c>
      <c r="M35" s="101">
        <v>1</v>
      </c>
      <c r="N35" s="104">
        <v>0</v>
      </c>
    </row>
    <row r="36" spans="2:14" s="8" customFormat="1" ht="26.25" customHeight="1" x14ac:dyDescent="0.4">
      <c r="B36" s="17" t="s">
        <v>33</v>
      </c>
      <c r="C36" s="10"/>
      <c r="D36" s="10"/>
      <c r="E36" s="10"/>
      <c r="F36" s="10"/>
      <c r="G36" s="10"/>
      <c r="H36" s="10"/>
      <c r="I36" s="10" t="s">
        <v>9</v>
      </c>
      <c r="J36" s="105"/>
      <c r="K36" s="96"/>
      <c r="L36" s="99"/>
      <c r="M36" s="102"/>
      <c r="N36" s="105"/>
    </row>
    <row r="37" spans="2:14" s="8" customFormat="1" ht="26.25" customHeight="1" thickBot="1" x14ac:dyDescent="0.45">
      <c r="B37" s="26" t="s">
        <v>8</v>
      </c>
      <c r="C37" s="24"/>
      <c r="D37" s="24"/>
      <c r="E37" s="56"/>
      <c r="F37" s="24"/>
      <c r="G37" s="24"/>
      <c r="H37" s="24"/>
      <c r="I37" s="24"/>
      <c r="J37" s="106"/>
      <c r="K37" s="97"/>
      <c r="L37" s="100"/>
      <c r="M37" s="103"/>
      <c r="N37" s="106"/>
    </row>
    <row r="38" spans="2:14" s="8" customFormat="1" ht="18.75" customHeight="1" x14ac:dyDescent="0.4">
      <c r="B38" s="22" t="s">
        <v>7</v>
      </c>
      <c r="C38" s="32">
        <f>I35+1</f>
        <v>45907</v>
      </c>
      <c r="D38" s="32">
        <f>C38+1</f>
        <v>45908</v>
      </c>
      <c r="E38" s="32">
        <f t="shared" ref="E38:I38" si="22">D38+1</f>
        <v>45909</v>
      </c>
      <c r="F38" s="32">
        <f t="shared" si="22"/>
        <v>45910</v>
      </c>
      <c r="G38" s="32">
        <f t="shared" si="22"/>
        <v>45911</v>
      </c>
      <c r="H38" s="32">
        <f t="shared" si="22"/>
        <v>45912</v>
      </c>
      <c r="I38" s="32">
        <f t="shared" si="22"/>
        <v>45913</v>
      </c>
      <c r="J38" s="104"/>
      <c r="K38" s="95">
        <f t="shared" ref="K38" si="23">COUNTIF(C39:I39,"&lt;&gt;対象外")</f>
        <v>7</v>
      </c>
      <c r="L38" s="98">
        <f t="shared" ref="L38" si="24">COUNTIF(C39:I39,"*休工*")</f>
        <v>2</v>
      </c>
      <c r="M38" s="101">
        <v>1</v>
      </c>
      <c r="N38" s="104">
        <v>1</v>
      </c>
    </row>
    <row r="39" spans="2:14" s="8" customFormat="1" ht="26.25" customHeight="1" x14ac:dyDescent="0.4">
      <c r="B39" s="17" t="s">
        <v>33</v>
      </c>
      <c r="C39" s="10" t="s">
        <v>9</v>
      </c>
      <c r="D39" s="10"/>
      <c r="E39" s="10"/>
      <c r="F39" s="10"/>
      <c r="G39" s="10"/>
      <c r="H39" s="10"/>
      <c r="I39" s="10" t="s">
        <v>9</v>
      </c>
      <c r="J39" s="105"/>
      <c r="K39" s="96"/>
      <c r="L39" s="99"/>
      <c r="M39" s="102"/>
      <c r="N39" s="105"/>
    </row>
    <row r="40" spans="2:14" s="8" customFormat="1" ht="26.25" customHeight="1" thickBot="1" x14ac:dyDescent="0.45">
      <c r="B40" s="26" t="s">
        <v>8</v>
      </c>
      <c r="C40" s="24"/>
      <c r="D40" s="24"/>
      <c r="E40" s="24"/>
      <c r="F40" s="24"/>
      <c r="G40" s="24"/>
      <c r="H40" s="24"/>
      <c r="I40" s="24"/>
      <c r="J40" s="106"/>
      <c r="K40" s="97"/>
      <c r="L40" s="100"/>
      <c r="M40" s="103"/>
      <c r="N40" s="106"/>
    </row>
    <row r="41" spans="2:14" s="8" customFormat="1" ht="18.75" customHeight="1" x14ac:dyDescent="0.4">
      <c r="B41" s="29" t="s">
        <v>7</v>
      </c>
      <c r="C41" s="32">
        <f>I38+1</f>
        <v>45914</v>
      </c>
      <c r="D41" s="32">
        <f>C41+1</f>
        <v>45915</v>
      </c>
      <c r="E41" s="32">
        <f t="shared" ref="E41:I41" si="25">D41+1</f>
        <v>45916</v>
      </c>
      <c r="F41" s="32">
        <f t="shared" si="25"/>
        <v>45917</v>
      </c>
      <c r="G41" s="32">
        <f t="shared" si="25"/>
        <v>45918</v>
      </c>
      <c r="H41" s="32">
        <f t="shared" si="25"/>
        <v>45919</v>
      </c>
      <c r="I41" s="32">
        <f t="shared" si="25"/>
        <v>45920</v>
      </c>
      <c r="J41" s="104"/>
      <c r="K41" s="95">
        <v>5</v>
      </c>
      <c r="L41" s="101">
        <v>1</v>
      </c>
      <c r="M41" s="101">
        <v>1</v>
      </c>
      <c r="N41" s="104">
        <v>0</v>
      </c>
    </row>
    <row r="42" spans="2:14" s="8" customFormat="1" ht="26.25" customHeight="1" x14ac:dyDescent="0.4">
      <c r="B42" s="17" t="s">
        <v>33</v>
      </c>
      <c r="C42" s="10" t="s">
        <v>9</v>
      </c>
      <c r="D42" s="10"/>
      <c r="E42" s="10"/>
      <c r="F42" s="10"/>
      <c r="G42" s="10"/>
      <c r="H42" s="10" t="s">
        <v>16</v>
      </c>
      <c r="I42" s="10" t="s">
        <v>16</v>
      </c>
      <c r="J42" s="105"/>
      <c r="K42" s="96"/>
      <c r="L42" s="102"/>
      <c r="M42" s="102"/>
      <c r="N42" s="105"/>
    </row>
    <row r="43" spans="2:14" s="8" customFormat="1" ht="26.25" customHeight="1" thickBot="1" x14ac:dyDescent="0.45">
      <c r="B43" s="26" t="s">
        <v>8</v>
      </c>
      <c r="C43" s="24"/>
      <c r="D43" s="24"/>
      <c r="E43" s="24"/>
      <c r="F43" s="24"/>
      <c r="G43" s="24" t="s">
        <v>70</v>
      </c>
      <c r="H43" s="24"/>
      <c r="I43" s="24"/>
      <c r="J43" s="106"/>
      <c r="K43" s="97"/>
      <c r="L43" s="103"/>
      <c r="M43" s="103"/>
      <c r="N43" s="106"/>
    </row>
    <row r="44" spans="2:14" ht="46.5" customHeight="1" thickBot="1" x14ac:dyDescent="0.45">
      <c r="B44" s="110" t="s">
        <v>18</v>
      </c>
      <c r="C44" s="111"/>
      <c r="D44" s="111"/>
      <c r="E44" s="111"/>
      <c r="F44" s="111"/>
      <c r="G44" s="111"/>
      <c r="H44" s="111"/>
      <c r="I44" s="111"/>
      <c r="J44" s="112"/>
      <c r="K44" s="27">
        <f>SUM(K11:K43)</f>
        <v>67</v>
      </c>
      <c r="L44" s="28">
        <f>SUM(L11:L43)</f>
        <v>23</v>
      </c>
      <c r="M44" s="28">
        <f>SUM(M11:M43)</f>
        <v>11</v>
      </c>
      <c r="N44" s="18">
        <f>SUM(N11:N43)</f>
        <v>9</v>
      </c>
    </row>
    <row r="45" spans="2:14" s="6" customFormat="1" ht="14.25" customHeight="1" x14ac:dyDescent="0.4">
      <c r="B45" s="39" t="s">
        <v>30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2:14" ht="14.25" customHeight="1" x14ac:dyDescent="0.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2:14" s="6" customFormat="1" ht="12.75" thickBot="1" x14ac:dyDescent="0.45">
      <c r="B47" s="39" t="s">
        <v>72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2:14" ht="24" customHeight="1" thickBot="1" x14ac:dyDescent="0.45">
      <c r="B48" s="40">
        <f>L44</f>
        <v>23</v>
      </c>
      <c r="C48" s="40" t="s">
        <v>24</v>
      </c>
      <c r="D48" s="40">
        <f>K44</f>
        <v>67</v>
      </c>
      <c r="E48" s="40" t="s">
        <v>25</v>
      </c>
      <c r="F48" s="43">
        <f>ROUNDDOWN(B48/D48,3)</f>
        <v>0.34300000000000003</v>
      </c>
      <c r="G48" s="40" t="s">
        <v>26</v>
      </c>
      <c r="H48" s="113" t="str">
        <f>IF(F48&gt;=28.5%,"達成","未達成")</f>
        <v>達成</v>
      </c>
      <c r="I48" s="114"/>
      <c r="J48" s="36"/>
      <c r="K48" s="36"/>
      <c r="L48" s="36"/>
      <c r="M48" s="36"/>
      <c r="N48" s="36"/>
    </row>
    <row r="49" spans="2:14" ht="12" customHeight="1" thickBot="1" x14ac:dyDescent="0.45">
      <c r="B49" s="39" t="s">
        <v>74</v>
      </c>
      <c r="C49" s="40"/>
      <c r="D49" s="40"/>
      <c r="E49" s="40"/>
      <c r="F49" s="43"/>
      <c r="G49" s="40"/>
      <c r="H49" s="44"/>
      <c r="I49" s="36"/>
      <c r="J49" s="36"/>
      <c r="K49" s="36"/>
      <c r="L49" s="36"/>
      <c r="M49" s="36"/>
      <c r="N49" s="36"/>
    </row>
    <row r="50" spans="2:14" s="8" customFormat="1" ht="24" customHeight="1" thickBot="1" x14ac:dyDescent="0.45">
      <c r="B50" s="40">
        <f>N44</f>
        <v>9</v>
      </c>
      <c r="C50" s="40" t="s">
        <v>24</v>
      </c>
      <c r="D50" s="40">
        <f>M44</f>
        <v>11</v>
      </c>
      <c r="E50" s="40" t="s">
        <v>25</v>
      </c>
      <c r="F50" s="43">
        <f>ROUNDDOWN(B50/D50,3)</f>
        <v>0.81799999999999995</v>
      </c>
      <c r="G50" s="40" t="s">
        <v>26</v>
      </c>
      <c r="H50" s="115" t="str">
        <f>IF(AND(F50&gt;=100%,F48&gt;=28.5%),"達成","未達成")</f>
        <v>未達成</v>
      </c>
      <c r="I50" s="116"/>
      <c r="J50" s="40"/>
      <c r="K50" s="40"/>
      <c r="L50" s="40"/>
      <c r="M50" s="40"/>
      <c r="N50" s="40"/>
    </row>
    <row r="51" spans="2:14" s="8" customFormat="1" ht="12" customHeight="1" x14ac:dyDescent="0.4">
      <c r="B51" s="6"/>
      <c r="C51" s="40"/>
      <c r="D51" s="40"/>
      <c r="E51" s="40"/>
      <c r="F51" s="43"/>
      <c r="G51" s="40"/>
      <c r="H51" s="46"/>
      <c r="I51" s="46"/>
      <c r="J51" s="40"/>
      <c r="K51" s="40"/>
      <c r="L51" s="40"/>
      <c r="M51" s="40"/>
      <c r="N51" s="40"/>
    </row>
    <row r="52" spans="2:14" x14ac:dyDescent="0.4">
      <c r="B52" s="6"/>
    </row>
  </sheetData>
  <mergeCells count="76">
    <mergeCell ref="K38:K40"/>
    <mergeCell ref="L38:L40"/>
    <mergeCell ref="M38:M40"/>
    <mergeCell ref="N38:N40"/>
    <mergeCell ref="K41:K43"/>
    <mergeCell ref="L41:L43"/>
    <mergeCell ref="M41:M43"/>
    <mergeCell ref="N41:N43"/>
    <mergeCell ref="K32:K34"/>
    <mergeCell ref="L32:L34"/>
    <mergeCell ref="M32:M34"/>
    <mergeCell ref="N32:N34"/>
    <mergeCell ref="K35:K37"/>
    <mergeCell ref="L35:L37"/>
    <mergeCell ref="M35:M37"/>
    <mergeCell ref="N35:N37"/>
    <mergeCell ref="K26:K28"/>
    <mergeCell ref="L26:L28"/>
    <mergeCell ref="M26:M28"/>
    <mergeCell ref="N26:N28"/>
    <mergeCell ref="K29:K31"/>
    <mergeCell ref="L29:L31"/>
    <mergeCell ref="M29:M31"/>
    <mergeCell ref="N29:N31"/>
    <mergeCell ref="M17:M19"/>
    <mergeCell ref="N17:N19"/>
    <mergeCell ref="M20:M22"/>
    <mergeCell ref="J29:J31"/>
    <mergeCell ref="M23:M25"/>
    <mergeCell ref="N20:N22"/>
    <mergeCell ref="N23:N25"/>
    <mergeCell ref="L17:L19"/>
    <mergeCell ref="K20:K22"/>
    <mergeCell ref="L20:L22"/>
    <mergeCell ref="K23:K25"/>
    <mergeCell ref="L23:L25"/>
    <mergeCell ref="K17:K19"/>
    <mergeCell ref="J17:J19"/>
    <mergeCell ref="J20:J22"/>
    <mergeCell ref="J23:J25"/>
    <mergeCell ref="B44:J44"/>
    <mergeCell ref="H48:I48"/>
    <mergeCell ref="H50:I50"/>
    <mergeCell ref="J11:J13"/>
    <mergeCell ref="J32:J34"/>
    <mergeCell ref="J35:J37"/>
    <mergeCell ref="J38:J40"/>
    <mergeCell ref="J41:J43"/>
    <mergeCell ref="J26:J28"/>
    <mergeCell ref="J14:J16"/>
    <mergeCell ref="K14:K16"/>
    <mergeCell ref="L14:L16"/>
    <mergeCell ref="M14:M16"/>
    <mergeCell ref="N14:N16"/>
    <mergeCell ref="K9:L9"/>
    <mergeCell ref="M9:N9"/>
    <mergeCell ref="K11:K13"/>
    <mergeCell ref="L11:L13"/>
    <mergeCell ref="M11:M13"/>
    <mergeCell ref="N11:N13"/>
    <mergeCell ref="B1:N1"/>
    <mergeCell ref="B8:B10"/>
    <mergeCell ref="C8:C10"/>
    <mergeCell ref="D8:D10"/>
    <mergeCell ref="E8:E10"/>
    <mergeCell ref="F8:F10"/>
    <mergeCell ref="C3:G3"/>
    <mergeCell ref="I3:K3"/>
    <mergeCell ref="C4:G4"/>
    <mergeCell ref="C5:G5"/>
    <mergeCell ref="I5:K5"/>
    <mergeCell ref="G8:G10"/>
    <mergeCell ref="H8:H10"/>
    <mergeCell ref="I8:I10"/>
    <mergeCell ref="J8:J10"/>
    <mergeCell ref="K8:N8"/>
  </mergeCells>
  <phoneticPr fontId="2"/>
  <conditionalFormatting sqref="C12:I43">
    <cfRule type="expression" dxfId="10" priority="2">
      <formula>C12="休日休工"</formula>
    </cfRule>
    <cfRule type="expression" dxfId="9" priority="3">
      <formula>C12="天候休工"</formula>
    </cfRule>
    <cfRule type="expression" dxfId="8" priority="4">
      <formula>C12="振替休工"</formula>
    </cfRule>
    <cfRule type="expression" dxfId="7" priority="5">
      <formula>C12="休工"</formula>
    </cfRule>
    <cfRule type="expression" dxfId="6" priority="6">
      <formula>C12="対象外"</formula>
    </cfRule>
  </conditionalFormatting>
  <dataValidations count="1">
    <dataValidation type="list" allowBlank="1" showInputMessage="1" showErrorMessage="1" sqref="K8:N8" xr:uid="{F0944085-B4E0-4D75-932B-62F333D9FB4F}">
      <formula1>$P$8:$P$9</formula1>
    </dataValidation>
  </dataValidations>
  <pageMargins left="0.7" right="0.7" top="0.75" bottom="0.75" header="0.3" footer="0.3"/>
  <pageSetup paperSize="9" scale="45" fitToHeight="0" orientation="portrait" r:id="rId1"/>
  <ignoredErrors>
    <ignoredError sqref="D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1A861D8-2B88-4B39-8697-2014FF0B985E}">
            <xm:f>COUNTIF(祝日!$B:$B,C11)=1</xm:f>
            <x14:dxf>
              <fill>
                <patternFill>
                  <bgColor rgb="FF92D050"/>
                </patternFill>
              </fill>
            </x14:dxf>
          </x14:cfRule>
          <xm:sqref>C11:I43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84648B-42D7-43A9-B344-1FDA47EC165B}">
          <x14:formula1>
            <xm:f>リスト!$A$2:$A$6</xm:f>
          </x14:formula1>
          <xm:sqref>C12:I12 C39:I39 C33:I33 C30:I30 C27:I27 C24:I24 C21:I21 C18:I18 C36:I36 C15:I15 C42:I42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1B08-838D-4075-9284-1C0E039B6CE9}">
  <sheetPr>
    <pageSetUpPr fitToPage="1"/>
  </sheetPr>
  <dimension ref="B1:P52"/>
  <sheetViews>
    <sheetView view="pageBreakPreview" zoomScaleNormal="100" zoomScaleSheetLayoutView="100" workbookViewId="0">
      <pane xSplit="1" ySplit="10" topLeftCell="B28" activePane="bottomRight" state="frozen"/>
      <selection activeCell="P10" sqref="P10"/>
      <selection pane="topRight" activeCell="P10" sqref="P10"/>
      <selection pane="bottomLeft" activeCell="P10" sqref="P10"/>
      <selection pane="bottomRight" activeCell="C4" sqref="C4:G4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2" width="10.25" style="7" customWidth="1"/>
    <col min="13" max="13" width="14.625" style="7" customWidth="1"/>
    <col min="14" max="14" width="9" style="7"/>
    <col min="15" max="15" width="2.375" style="7" customWidth="1"/>
    <col min="16" max="16384" width="9" style="7"/>
  </cols>
  <sheetData>
    <row r="1" spans="2:16" ht="26.25" customHeight="1" x14ac:dyDescent="0.4">
      <c r="B1" s="69" t="s">
        <v>43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34"/>
      <c r="O1" s="34"/>
    </row>
    <row r="2" spans="2:16" ht="14.25" customHeight="1" x14ac:dyDescent="0.4"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6" ht="14.25" customHeight="1" x14ac:dyDescent="0.4">
      <c r="B3" s="37" t="s">
        <v>19</v>
      </c>
      <c r="C3" s="132" t="s">
        <v>23</v>
      </c>
      <c r="D3" s="132"/>
      <c r="E3" s="132"/>
      <c r="F3" s="132"/>
      <c r="G3" s="132"/>
      <c r="H3" s="37" t="s">
        <v>29</v>
      </c>
      <c r="I3" s="132" t="s">
        <v>42</v>
      </c>
      <c r="J3" s="132"/>
      <c r="K3" s="132"/>
      <c r="L3" s="66"/>
      <c r="M3" s="55" t="s">
        <v>65</v>
      </c>
    </row>
    <row r="4" spans="2:16" ht="14.25" customHeight="1" x14ac:dyDescent="0.4">
      <c r="B4" s="37" t="s">
        <v>28</v>
      </c>
      <c r="C4" s="133" t="s">
        <v>88</v>
      </c>
      <c r="D4" s="133"/>
      <c r="E4" s="133"/>
      <c r="F4" s="133"/>
      <c r="G4" s="133"/>
      <c r="H4" s="38"/>
      <c r="I4" s="36"/>
      <c r="J4" s="36"/>
      <c r="K4" s="36"/>
      <c r="L4" s="36"/>
    </row>
    <row r="5" spans="2:16" ht="14.25" customHeight="1" x14ac:dyDescent="0.4">
      <c r="B5" s="37" t="s">
        <v>20</v>
      </c>
      <c r="C5" s="132" t="s">
        <v>22</v>
      </c>
      <c r="D5" s="132"/>
      <c r="E5" s="132"/>
      <c r="F5" s="132"/>
      <c r="G5" s="132"/>
      <c r="H5" s="37" t="s">
        <v>21</v>
      </c>
      <c r="I5" s="132" t="s">
        <v>36</v>
      </c>
      <c r="J5" s="132"/>
      <c r="K5" s="132"/>
      <c r="L5" s="36"/>
    </row>
    <row r="6" spans="2:16" ht="14.25" customHeight="1" thickBot="1" x14ac:dyDescent="0.45">
      <c r="B6" s="37"/>
      <c r="C6" s="39"/>
      <c r="D6" s="39"/>
      <c r="E6" s="39"/>
      <c r="F6" s="39"/>
      <c r="G6" s="39"/>
      <c r="H6" s="37"/>
      <c r="I6" s="39"/>
      <c r="J6" s="39"/>
      <c r="K6" s="39"/>
      <c r="L6" s="36"/>
    </row>
    <row r="7" spans="2:16" ht="14.25" customHeight="1" thickBot="1" x14ac:dyDescent="0.45">
      <c r="B7" s="40"/>
      <c r="C7" s="36"/>
      <c r="D7" s="36"/>
      <c r="E7" s="41"/>
      <c r="F7" s="39"/>
      <c r="G7" s="39"/>
      <c r="H7" s="37"/>
      <c r="I7" s="39"/>
      <c r="J7" s="39"/>
      <c r="K7" s="39"/>
      <c r="L7" s="37" t="s">
        <v>32</v>
      </c>
      <c r="M7" s="67">
        <v>45849</v>
      </c>
      <c r="P7" s="33">
        <f>WEEKDAY($M$7)</f>
        <v>6</v>
      </c>
    </row>
    <row r="8" spans="2:16" ht="11.25" customHeight="1" thickBot="1" x14ac:dyDescent="0.45">
      <c r="B8" s="70"/>
      <c r="C8" s="73" t="s">
        <v>0</v>
      </c>
      <c r="D8" s="76" t="s">
        <v>1</v>
      </c>
      <c r="E8" s="76" t="s">
        <v>2</v>
      </c>
      <c r="F8" s="76" t="s">
        <v>3</v>
      </c>
      <c r="G8" s="76" t="s">
        <v>4</v>
      </c>
      <c r="H8" s="76" t="s">
        <v>5</v>
      </c>
      <c r="I8" s="79" t="s">
        <v>6</v>
      </c>
      <c r="J8" s="82" t="s">
        <v>8</v>
      </c>
      <c r="K8" s="145" t="s">
        <v>86</v>
      </c>
      <c r="L8" s="146"/>
      <c r="M8" s="147"/>
      <c r="P8" s="7" t="s">
        <v>85</v>
      </c>
    </row>
    <row r="9" spans="2:16" ht="11.25" customHeight="1" x14ac:dyDescent="0.4">
      <c r="B9" s="71"/>
      <c r="C9" s="74"/>
      <c r="D9" s="77"/>
      <c r="E9" s="77"/>
      <c r="F9" s="77"/>
      <c r="G9" s="77"/>
      <c r="H9" s="77"/>
      <c r="I9" s="80"/>
      <c r="J9" s="83"/>
      <c r="K9" s="136" t="s">
        <v>35</v>
      </c>
      <c r="L9" s="137"/>
      <c r="M9" s="68" t="s">
        <v>77</v>
      </c>
      <c r="P9" s="7" t="s">
        <v>86</v>
      </c>
    </row>
    <row r="10" spans="2:16" s="8" customFormat="1" ht="26.25" customHeight="1" thickBot="1" x14ac:dyDescent="0.45">
      <c r="B10" s="72"/>
      <c r="C10" s="75"/>
      <c r="D10" s="78"/>
      <c r="E10" s="78"/>
      <c r="F10" s="78"/>
      <c r="G10" s="78"/>
      <c r="H10" s="78"/>
      <c r="I10" s="81"/>
      <c r="J10" s="84"/>
      <c r="K10" s="19" t="s">
        <v>10</v>
      </c>
      <c r="L10" s="63" t="s">
        <v>11</v>
      </c>
      <c r="M10" s="58" t="s">
        <v>79</v>
      </c>
    </row>
    <row r="11" spans="2:16" s="8" customFormat="1" ht="18.75" customHeight="1" x14ac:dyDescent="0.4">
      <c r="B11" s="22" t="s">
        <v>7</v>
      </c>
      <c r="C11" s="31">
        <f>$M$7-($P$7-1)</f>
        <v>45844</v>
      </c>
      <c r="D11" s="31">
        <f>C11+1</f>
        <v>45845</v>
      </c>
      <c r="E11" s="31">
        <f t="shared" ref="E11:I11" si="0">D11+1</f>
        <v>45846</v>
      </c>
      <c r="F11" s="31">
        <f t="shared" si="0"/>
        <v>45847</v>
      </c>
      <c r="G11" s="31">
        <f t="shared" si="0"/>
        <v>45848</v>
      </c>
      <c r="H11" s="31">
        <f t="shared" si="0"/>
        <v>45849</v>
      </c>
      <c r="I11" s="31">
        <f t="shared" si="0"/>
        <v>45850</v>
      </c>
      <c r="J11" s="134"/>
      <c r="K11" s="95">
        <f>COUNTIF(C12:I12,"&lt;&gt;対象外")</f>
        <v>2</v>
      </c>
      <c r="L11" s="126">
        <f>COUNTIF(C12:I12,"*休工*")</f>
        <v>1</v>
      </c>
      <c r="M11" s="142"/>
    </row>
    <row r="12" spans="2:16" s="8" customFormat="1" ht="26.25" customHeight="1" x14ac:dyDescent="0.4">
      <c r="B12" s="17" t="s">
        <v>33</v>
      </c>
      <c r="C12" s="10" t="s">
        <v>16</v>
      </c>
      <c r="D12" s="10" t="s">
        <v>16</v>
      </c>
      <c r="E12" s="10" t="s">
        <v>16</v>
      </c>
      <c r="F12" s="10" t="s">
        <v>16</v>
      </c>
      <c r="G12" s="10" t="s">
        <v>16</v>
      </c>
      <c r="H12" s="10"/>
      <c r="I12" s="10" t="s">
        <v>9</v>
      </c>
      <c r="J12" s="135"/>
      <c r="K12" s="96"/>
      <c r="L12" s="127"/>
      <c r="M12" s="143"/>
    </row>
    <row r="13" spans="2:16" s="8" customFormat="1" ht="26.25" customHeight="1" thickBot="1" x14ac:dyDescent="0.45">
      <c r="B13" s="25" t="s">
        <v>8</v>
      </c>
      <c r="C13" s="23"/>
      <c r="D13" s="23"/>
      <c r="E13" s="23"/>
      <c r="F13" s="23"/>
      <c r="G13" s="23"/>
      <c r="H13" s="23" t="s">
        <v>32</v>
      </c>
      <c r="I13" s="23"/>
      <c r="J13" s="135"/>
      <c r="K13" s="97"/>
      <c r="L13" s="128"/>
      <c r="M13" s="144"/>
    </row>
    <row r="14" spans="2:16" s="8" customFormat="1" ht="18.75" customHeight="1" x14ac:dyDescent="0.4">
      <c r="B14" s="29" t="s">
        <v>31</v>
      </c>
      <c r="C14" s="32">
        <f>I11+1</f>
        <v>45851</v>
      </c>
      <c r="D14" s="32">
        <f>C14+1</f>
        <v>45852</v>
      </c>
      <c r="E14" s="32">
        <f t="shared" ref="E14:I14" si="1">D14+1</f>
        <v>45853</v>
      </c>
      <c r="F14" s="32">
        <f t="shared" si="1"/>
        <v>45854</v>
      </c>
      <c r="G14" s="32">
        <f t="shared" si="1"/>
        <v>45855</v>
      </c>
      <c r="H14" s="32">
        <f t="shared" si="1"/>
        <v>45856</v>
      </c>
      <c r="I14" s="32">
        <f t="shared" si="1"/>
        <v>45857</v>
      </c>
      <c r="J14" s="107"/>
      <c r="K14" s="95">
        <f>COUNTIF(C15:I15,"&lt;&gt;対象外")</f>
        <v>7</v>
      </c>
      <c r="L14" s="117">
        <f>COUNTIF(C15:I15,"*休工*")</f>
        <v>3</v>
      </c>
      <c r="M14" s="142"/>
    </row>
    <row r="15" spans="2:16" s="8" customFormat="1" ht="26.25" customHeight="1" x14ac:dyDescent="0.4">
      <c r="B15" s="17" t="s">
        <v>33</v>
      </c>
      <c r="C15" s="10" t="s">
        <v>9</v>
      </c>
      <c r="D15" s="10"/>
      <c r="E15" s="10"/>
      <c r="F15" s="10"/>
      <c r="G15" s="10" t="s">
        <v>27</v>
      </c>
      <c r="H15" s="10"/>
      <c r="I15" s="10" t="s">
        <v>9</v>
      </c>
      <c r="J15" s="108"/>
      <c r="K15" s="96"/>
      <c r="L15" s="118"/>
      <c r="M15" s="143"/>
    </row>
    <row r="16" spans="2:16" s="8" customFormat="1" ht="26.25" customHeight="1" thickBot="1" x14ac:dyDescent="0.45">
      <c r="B16" s="26" t="s">
        <v>8</v>
      </c>
      <c r="C16" s="24"/>
      <c r="D16" s="24"/>
      <c r="E16" s="24"/>
      <c r="F16" s="24"/>
      <c r="G16" s="24"/>
      <c r="H16" s="24"/>
      <c r="I16" s="24"/>
      <c r="J16" s="109"/>
      <c r="K16" s="97"/>
      <c r="L16" s="119"/>
      <c r="M16" s="144"/>
    </row>
    <row r="17" spans="2:13" s="8" customFormat="1" ht="18.75" customHeight="1" x14ac:dyDescent="0.4">
      <c r="B17" s="22" t="s">
        <v>7</v>
      </c>
      <c r="C17" s="31">
        <f>I14+1</f>
        <v>45858</v>
      </c>
      <c r="D17" s="31">
        <f>C17+1</f>
        <v>45859</v>
      </c>
      <c r="E17" s="31">
        <f t="shared" ref="E17:I17" si="2">D17+1</f>
        <v>45860</v>
      </c>
      <c r="F17" s="31">
        <f t="shared" si="2"/>
        <v>45861</v>
      </c>
      <c r="G17" s="31">
        <f t="shared" si="2"/>
        <v>45862</v>
      </c>
      <c r="H17" s="31">
        <f t="shared" si="2"/>
        <v>45863</v>
      </c>
      <c r="I17" s="31">
        <f t="shared" si="2"/>
        <v>45864</v>
      </c>
      <c r="J17" s="104"/>
      <c r="K17" s="95">
        <f t="shared" ref="K17" si="3">COUNTIF(C18:I18,"&lt;&gt;対象外")</f>
        <v>7</v>
      </c>
      <c r="L17" s="117">
        <f>COUNTIF(C18:I18,"*休工*")</f>
        <v>3</v>
      </c>
      <c r="M17" s="142"/>
    </row>
    <row r="18" spans="2:13" s="8" customFormat="1" ht="26.25" customHeight="1" x14ac:dyDescent="0.4">
      <c r="B18" s="17" t="s">
        <v>33</v>
      </c>
      <c r="C18" s="10" t="s">
        <v>9</v>
      </c>
      <c r="D18" s="10" t="s">
        <v>14</v>
      </c>
      <c r="E18" s="10"/>
      <c r="F18" s="10"/>
      <c r="G18" s="10"/>
      <c r="H18" s="10"/>
      <c r="I18" s="10" t="s">
        <v>9</v>
      </c>
      <c r="J18" s="105"/>
      <c r="K18" s="96"/>
      <c r="L18" s="118"/>
      <c r="M18" s="143"/>
    </row>
    <row r="19" spans="2:13" s="8" customFormat="1" ht="26.25" customHeight="1" thickBot="1" x14ac:dyDescent="0.45">
      <c r="B19" s="26" t="s">
        <v>8</v>
      </c>
      <c r="C19" s="24"/>
      <c r="D19" s="24"/>
      <c r="E19" s="24"/>
      <c r="F19" s="24"/>
      <c r="G19" s="24"/>
      <c r="H19" s="24"/>
      <c r="I19" s="24"/>
      <c r="J19" s="106"/>
      <c r="K19" s="97"/>
      <c r="L19" s="119"/>
      <c r="M19" s="144"/>
    </row>
    <row r="20" spans="2:13" s="8" customFormat="1" ht="18.75" customHeight="1" x14ac:dyDescent="0.4">
      <c r="B20" s="29" t="s">
        <v>7</v>
      </c>
      <c r="C20" s="32">
        <f>I17+1</f>
        <v>45865</v>
      </c>
      <c r="D20" s="32">
        <f>C20+1</f>
        <v>45866</v>
      </c>
      <c r="E20" s="32">
        <f t="shared" ref="E20:I20" si="4">D20+1</f>
        <v>45867</v>
      </c>
      <c r="F20" s="32">
        <f t="shared" si="4"/>
        <v>45868</v>
      </c>
      <c r="G20" s="32">
        <f t="shared" si="4"/>
        <v>45869</v>
      </c>
      <c r="H20" s="32">
        <f t="shared" si="4"/>
        <v>45870</v>
      </c>
      <c r="I20" s="32">
        <f t="shared" si="4"/>
        <v>45871</v>
      </c>
      <c r="J20" s="138" t="s">
        <v>80</v>
      </c>
      <c r="K20" s="95">
        <f t="shared" ref="K20" si="5">COUNTIF(C21:I21,"&lt;&gt;対象外")</f>
        <v>7</v>
      </c>
      <c r="L20" s="117">
        <f t="shared" ref="L20" si="6">COUNTIF(C21:I21,"*休工*")</f>
        <v>2</v>
      </c>
      <c r="M20" s="142" t="s">
        <v>76</v>
      </c>
    </row>
    <row r="21" spans="2:13" s="8" customFormat="1" ht="26.25" customHeight="1" x14ac:dyDescent="0.4">
      <c r="B21" s="17" t="s">
        <v>33</v>
      </c>
      <c r="C21" s="10" t="s">
        <v>9</v>
      </c>
      <c r="D21" s="10"/>
      <c r="E21" s="10"/>
      <c r="F21" s="10"/>
      <c r="G21" s="10"/>
      <c r="H21" s="10"/>
      <c r="I21" s="10" t="s">
        <v>9</v>
      </c>
      <c r="J21" s="139"/>
      <c r="K21" s="96"/>
      <c r="L21" s="118"/>
      <c r="M21" s="143"/>
    </row>
    <row r="22" spans="2:13" s="8" customFormat="1" ht="26.25" customHeight="1" thickBot="1" x14ac:dyDescent="0.45">
      <c r="B22" s="26" t="s">
        <v>8</v>
      </c>
      <c r="C22" s="24"/>
      <c r="D22" s="24"/>
      <c r="E22" s="24"/>
      <c r="F22" s="24"/>
      <c r="G22" s="24"/>
      <c r="H22" s="24"/>
      <c r="I22" s="24"/>
      <c r="J22" s="140"/>
      <c r="K22" s="97"/>
      <c r="L22" s="119"/>
      <c r="M22" s="144"/>
    </row>
    <row r="23" spans="2:13" s="8" customFormat="1" ht="18.75" customHeight="1" x14ac:dyDescent="0.4">
      <c r="B23" s="22" t="s">
        <v>7</v>
      </c>
      <c r="C23" s="32">
        <f>I20+1</f>
        <v>45872</v>
      </c>
      <c r="D23" s="32">
        <f>C23+1</f>
        <v>45873</v>
      </c>
      <c r="E23" s="32">
        <f t="shared" ref="E23:I23" si="7">D23+1</f>
        <v>45874</v>
      </c>
      <c r="F23" s="32">
        <f t="shared" si="7"/>
        <v>45875</v>
      </c>
      <c r="G23" s="32">
        <f t="shared" si="7"/>
        <v>45876</v>
      </c>
      <c r="H23" s="32">
        <f t="shared" si="7"/>
        <v>45877</v>
      </c>
      <c r="I23" s="32">
        <f t="shared" si="7"/>
        <v>45878</v>
      </c>
      <c r="J23" s="104"/>
      <c r="K23" s="95">
        <f t="shared" ref="K23" si="8">COUNTIF(C24:I24,"&lt;&gt;対象外")</f>
        <v>7</v>
      </c>
      <c r="L23" s="117">
        <f t="shared" ref="L23" si="9">COUNTIF(C24:I24,"*休工*")</f>
        <v>2</v>
      </c>
      <c r="M23" s="142"/>
    </row>
    <row r="24" spans="2:13" s="8" customFormat="1" ht="26.25" customHeight="1" x14ac:dyDescent="0.4">
      <c r="B24" s="17" t="s">
        <v>33</v>
      </c>
      <c r="C24" s="10" t="s">
        <v>9</v>
      </c>
      <c r="D24" s="10"/>
      <c r="E24" s="10"/>
      <c r="F24" s="10"/>
      <c r="G24" s="10"/>
      <c r="H24" s="10"/>
      <c r="I24" s="10" t="s">
        <v>9</v>
      </c>
      <c r="J24" s="105"/>
      <c r="K24" s="96"/>
      <c r="L24" s="118"/>
      <c r="M24" s="143"/>
    </row>
    <row r="25" spans="2:13" s="8" customFormat="1" ht="26.25" customHeight="1" thickBot="1" x14ac:dyDescent="0.45">
      <c r="B25" s="26" t="s">
        <v>8</v>
      </c>
      <c r="C25" s="24"/>
      <c r="D25" s="24"/>
      <c r="E25" s="24"/>
      <c r="F25" s="24"/>
      <c r="G25" s="24"/>
      <c r="H25" s="24"/>
      <c r="I25" s="24"/>
      <c r="J25" s="106"/>
      <c r="K25" s="97"/>
      <c r="L25" s="119"/>
      <c r="M25" s="144"/>
    </row>
    <row r="26" spans="2:13" s="8" customFormat="1" ht="18.75" customHeight="1" x14ac:dyDescent="0.4">
      <c r="B26" s="29" t="s">
        <v>7</v>
      </c>
      <c r="C26" s="32">
        <f>I23+1</f>
        <v>45879</v>
      </c>
      <c r="D26" s="32">
        <f>C26+1</f>
        <v>45880</v>
      </c>
      <c r="E26" s="32">
        <f t="shared" ref="E26:I26" si="10">D26+1</f>
        <v>45881</v>
      </c>
      <c r="F26" s="32">
        <f t="shared" si="10"/>
        <v>45882</v>
      </c>
      <c r="G26" s="32">
        <f t="shared" si="10"/>
        <v>45883</v>
      </c>
      <c r="H26" s="32">
        <f t="shared" si="10"/>
        <v>45884</v>
      </c>
      <c r="I26" s="32">
        <f t="shared" si="10"/>
        <v>45885</v>
      </c>
      <c r="J26" s="104"/>
      <c r="K26" s="95">
        <f t="shared" ref="K26" si="11">COUNTIF(C27:I27,"&lt;&gt;対象外")</f>
        <v>4</v>
      </c>
      <c r="L26" s="117">
        <f t="shared" ref="L26" si="12">COUNTIF(C27:I27,"*休工*")</f>
        <v>2</v>
      </c>
      <c r="M26" s="142"/>
    </row>
    <row r="27" spans="2:13" s="8" customFormat="1" ht="26.25" customHeight="1" x14ac:dyDescent="0.4">
      <c r="B27" s="17" t="s">
        <v>33</v>
      </c>
      <c r="C27" s="10" t="s">
        <v>9</v>
      </c>
      <c r="D27" s="10"/>
      <c r="E27" s="10"/>
      <c r="F27" s="10" t="s">
        <v>16</v>
      </c>
      <c r="G27" s="10" t="s">
        <v>16</v>
      </c>
      <c r="H27" s="10" t="s">
        <v>16</v>
      </c>
      <c r="I27" s="10" t="s">
        <v>9</v>
      </c>
      <c r="J27" s="105"/>
      <c r="K27" s="96"/>
      <c r="L27" s="118"/>
      <c r="M27" s="143"/>
    </row>
    <row r="28" spans="2:13" s="8" customFormat="1" ht="26.25" customHeight="1" thickBot="1" x14ac:dyDescent="0.45">
      <c r="B28" s="26" t="s">
        <v>8</v>
      </c>
      <c r="C28" s="24"/>
      <c r="D28" s="24"/>
      <c r="E28" s="24"/>
      <c r="F28" s="24"/>
      <c r="G28" s="24"/>
      <c r="H28" s="24"/>
      <c r="I28" s="24"/>
      <c r="J28" s="106"/>
      <c r="K28" s="97"/>
      <c r="L28" s="119"/>
      <c r="M28" s="144"/>
    </row>
    <row r="29" spans="2:13" s="8" customFormat="1" ht="18.75" customHeight="1" x14ac:dyDescent="0.4">
      <c r="B29" s="29" t="s">
        <v>31</v>
      </c>
      <c r="C29" s="32">
        <f>I26+1</f>
        <v>45886</v>
      </c>
      <c r="D29" s="32">
        <f>C29+1</f>
        <v>45887</v>
      </c>
      <c r="E29" s="32">
        <f t="shared" ref="E29:I29" si="13">D29+1</f>
        <v>45888</v>
      </c>
      <c r="F29" s="32">
        <f t="shared" si="13"/>
        <v>45889</v>
      </c>
      <c r="G29" s="32">
        <f t="shared" si="13"/>
        <v>45890</v>
      </c>
      <c r="H29" s="32">
        <f t="shared" si="13"/>
        <v>45891</v>
      </c>
      <c r="I29" s="32">
        <f t="shared" si="13"/>
        <v>45892</v>
      </c>
      <c r="J29" s="104"/>
      <c r="K29" s="95">
        <f t="shared" ref="K29" si="14">COUNTIF(C30:I30,"&lt;&gt;対象外")</f>
        <v>7</v>
      </c>
      <c r="L29" s="117">
        <f t="shared" ref="L29" si="15">COUNTIF(C30:I30,"*休工*")</f>
        <v>2</v>
      </c>
      <c r="M29" s="142"/>
    </row>
    <row r="30" spans="2:13" s="8" customFormat="1" ht="26.25" customHeight="1" x14ac:dyDescent="0.4">
      <c r="B30" s="17" t="s">
        <v>33</v>
      </c>
      <c r="C30" s="10" t="s">
        <v>9</v>
      </c>
      <c r="D30" s="10"/>
      <c r="E30" s="10"/>
      <c r="F30" s="10"/>
      <c r="G30" s="10"/>
      <c r="H30" s="10"/>
      <c r="I30" s="10" t="s">
        <v>9</v>
      </c>
      <c r="J30" s="105"/>
      <c r="K30" s="96"/>
      <c r="L30" s="118"/>
      <c r="M30" s="143"/>
    </row>
    <row r="31" spans="2:13" s="8" customFormat="1" ht="26.25" customHeight="1" thickBot="1" x14ac:dyDescent="0.45">
      <c r="B31" s="26" t="s">
        <v>8</v>
      </c>
      <c r="C31" s="24"/>
      <c r="D31" s="24"/>
      <c r="E31" s="24"/>
      <c r="F31" s="24"/>
      <c r="G31" s="24"/>
      <c r="H31" s="24"/>
      <c r="I31" s="24"/>
      <c r="J31" s="106"/>
      <c r="K31" s="97"/>
      <c r="L31" s="119"/>
      <c r="M31" s="144"/>
    </row>
    <row r="32" spans="2:13" s="8" customFormat="1" ht="18.75" customHeight="1" x14ac:dyDescent="0.4">
      <c r="B32" s="22" t="s">
        <v>7</v>
      </c>
      <c r="C32" s="32">
        <f>I29+1</f>
        <v>45893</v>
      </c>
      <c r="D32" s="32">
        <f>C32+1</f>
        <v>45894</v>
      </c>
      <c r="E32" s="32">
        <f t="shared" ref="E32:I32" si="16">D32+1</f>
        <v>45895</v>
      </c>
      <c r="F32" s="32">
        <f t="shared" si="16"/>
        <v>45896</v>
      </c>
      <c r="G32" s="32">
        <f t="shared" si="16"/>
        <v>45897</v>
      </c>
      <c r="H32" s="32">
        <f t="shared" si="16"/>
        <v>45898</v>
      </c>
      <c r="I32" s="32">
        <f t="shared" si="16"/>
        <v>45899</v>
      </c>
      <c r="J32" s="104"/>
      <c r="K32" s="95">
        <f t="shared" ref="K32" si="17">COUNTIF(C33:I33,"&lt;&gt;対象外")</f>
        <v>7</v>
      </c>
      <c r="L32" s="117">
        <f t="shared" ref="L32" si="18">COUNTIF(C33:I33,"*休工*")</f>
        <v>2</v>
      </c>
      <c r="M32" s="142"/>
    </row>
    <row r="33" spans="2:13" s="8" customFormat="1" ht="26.25" customHeight="1" x14ac:dyDescent="0.4">
      <c r="B33" s="17" t="s">
        <v>33</v>
      </c>
      <c r="C33" s="10" t="s">
        <v>9</v>
      </c>
      <c r="D33" s="10"/>
      <c r="E33" s="10"/>
      <c r="F33" s="10"/>
      <c r="G33" s="10"/>
      <c r="H33" s="10"/>
      <c r="I33" s="10" t="s">
        <v>9</v>
      </c>
      <c r="J33" s="105"/>
      <c r="K33" s="96"/>
      <c r="L33" s="118"/>
      <c r="M33" s="143"/>
    </row>
    <row r="34" spans="2:13" s="8" customFormat="1" ht="26.25" customHeight="1" thickBot="1" x14ac:dyDescent="0.45">
      <c r="B34" s="26" t="s">
        <v>8</v>
      </c>
      <c r="C34" s="24"/>
      <c r="D34" s="24"/>
      <c r="E34" s="24"/>
      <c r="F34" s="24"/>
      <c r="G34" s="24"/>
      <c r="H34" s="24"/>
      <c r="I34" s="24"/>
      <c r="J34" s="106"/>
      <c r="K34" s="97"/>
      <c r="L34" s="119"/>
      <c r="M34" s="144"/>
    </row>
    <row r="35" spans="2:13" s="8" customFormat="1" ht="18.75" customHeight="1" x14ac:dyDescent="0.4">
      <c r="B35" s="29" t="s">
        <v>7</v>
      </c>
      <c r="C35" s="32">
        <f>I32+1</f>
        <v>45900</v>
      </c>
      <c r="D35" s="32">
        <f>C35+1</f>
        <v>45901</v>
      </c>
      <c r="E35" s="32">
        <f t="shared" ref="E35:I35" si="19">D35+1</f>
        <v>45902</v>
      </c>
      <c r="F35" s="32">
        <f t="shared" si="19"/>
        <v>45903</v>
      </c>
      <c r="G35" s="32">
        <f t="shared" si="19"/>
        <v>45904</v>
      </c>
      <c r="H35" s="32">
        <f t="shared" si="19"/>
        <v>45905</v>
      </c>
      <c r="I35" s="32">
        <f t="shared" si="19"/>
        <v>45906</v>
      </c>
      <c r="J35" s="138" t="s">
        <v>81</v>
      </c>
      <c r="K35" s="95">
        <f t="shared" ref="K35" si="20">COUNTIF(C36:I36,"&lt;&gt;対象外")</f>
        <v>7</v>
      </c>
      <c r="L35" s="117">
        <f t="shared" ref="L35" si="21">COUNTIF(C36:I36,"*休工*")</f>
        <v>2</v>
      </c>
      <c r="M35" s="142" t="s">
        <v>76</v>
      </c>
    </row>
    <row r="36" spans="2:13" s="8" customFormat="1" ht="26.25" customHeight="1" x14ac:dyDescent="0.4">
      <c r="B36" s="17" t="s">
        <v>33</v>
      </c>
      <c r="C36" s="10" t="s">
        <v>9</v>
      </c>
      <c r="D36" s="10"/>
      <c r="E36" s="10"/>
      <c r="F36" s="10"/>
      <c r="G36" s="10"/>
      <c r="H36" s="10"/>
      <c r="I36" s="10" t="s">
        <v>9</v>
      </c>
      <c r="J36" s="139"/>
      <c r="K36" s="96"/>
      <c r="L36" s="118"/>
      <c r="M36" s="143"/>
    </row>
    <row r="37" spans="2:13" s="8" customFormat="1" ht="26.25" customHeight="1" thickBot="1" x14ac:dyDescent="0.45">
      <c r="B37" s="26" t="s">
        <v>8</v>
      </c>
      <c r="C37" s="24"/>
      <c r="D37" s="24"/>
      <c r="E37" s="24"/>
      <c r="F37" s="24"/>
      <c r="G37" s="24"/>
      <c r="H37" s="24"/>
      <c r="I37" s="24"/>
      <c r="J37" s="140"/>
      <c r="K37" s="97"/>
      <c r="L37" s="119"/>
      <c r="M37" s="144"/>
    </row>
    <row r="38" spans="2:13" s="8" customFormat="1" ht="18.75" customHeight="1" x14ac:dyDescent="0.4">
      <c r="B38" s="22" t="s">
        <v>7</v>
      </c>
      <c r="C38" s="32">
        <f>I35+1</f>
        <v>45907</v>
      </c>
      <c r="D38" s="32">
        <f>C38+1</f>
        <v>45908</v>
      </c>
      <c r="E38" s="32">
        <f t="shared" ref="E38:I38" si="22">D38+1</f>
        <v>45909</v>
      </c>
      <c r="F38" s="32">
        <f t="shared" si="22"/>
        <v>45910</v>
      </c>
      <c r="G38" s="32">
        <f t="shared" si="22"/>
        <v>45911</v>
      </c>
      <c r="H38" s="32">
        <f t="shared" si="22"/>
        <v>45912</v>
      </c>
      <c r="I38" s="32">
        <f t="shared" si="22"/>
        <v>45913</v>
      </c>
      <c r="J38" s="104"/>
      <c r="K38" s="95">
        <f t="shared" ref="K38" si="23">COUNTIF(C39:I39,"&lt;&gt;対象外")</f>
        <v>7</v>
      </c>
      <c r="L38" s="117">
        <f t="shared" ref="L38" si="24">COUNTIF(C39:I39,"*休工*")</f>
        <v>2</v>
      </c>
      <c r="M38" s="142"/>
    </row>
    <row r="39" spans="2:13" s="8" customFormat="1" ht="26.25" customHeight="1" x14ac:dyDescent="0.4">
      <c r="B39" s="17" t="s">
        <v>33</v>
      </c>
      <c r="C39" s="10" t="s">
        <v>9</v>
      </c>
      <c r="D39" s="10"/>
      <c r="E39" s="10"/>
      <c r="F39" s="10"/>
      <c r="G39" s="10"/>
      <c r="H39" s="10"/>
      <c r="I39" s="10" t="s">
        <v>9</v>
      </c>
      <c r="J39" s="105"/>
      <c r="K39" s="96"/>
      <c r="L39" s="118"/>
      <c r="M39" s="143"/>
    </row>
    <row r="40" spans="2:13" s="8" customFormat="1" ht="26.25" customHeight="1" thickBot="1" x14ac:dyDescent="0.45">
      <c r="B40" s="26" t="s">
        <v>8</v>
      </c>
      <c r="C40" s="24"/>
      <c r="D40" s="24"/>
      <c r="E40" s="24"/>
      <c r="F40" s="24"/>
      <c r="G40" s="24"/>
      <c r="H40" s="24"/>
      <c r="I40" s="24"/>
      <c r="J40" s="106"/>
      <c r="K40" s="97"/>
      <c r="L40" s="119"/>
      <c r="M40" s="144"/>
    </row>
    <row r="41" spans="2:13" s="8" customFormat="1" ht="18.75" customHeight="1" x14ac:dyDescent="0.4">
      <c r="B41" s="29" t="s">
        <v>31</v>
      </c>
      <c r="C41" s="32">
        <f>I38+1</f>
        <v>45914</v>
      </c>
      <c r="D41" s="32">
        <f>C41+1</f>
        <v>45915</v>
      </c>
      <c r="E41" s="32">
        <f t="shared" ref="E41:I41" si="25">D41+1</f>
        <v>45916</v>
      </c>
      <c r="F41" s="32">
        <f t="shared" si="25"/>
        <v>45917</v>
      </c>
      <c r="G41" s="32">
        <f t="shared" si="25"/>
        <v>45918</v>
      </c>
      <c r="H41" s="32">
        <f t="shared" si="25"/>
        <v>45919</v>
      </c>
      <c r="I41" s="32">
        <f t="shared" si="25"/>
        <v>45920</v>
      </c>
      <c r="J41" s="141" t="s">
        <v>75</v>
      </c>
      <c r="K41" s="95">
        <f t="shared" ref="K41" si="26">COUNTIF(C42:I42,"&lt;&gt;対象外")</f>
        <v>5</v>
      </c>
      <c r="L41" s="117">
        <f t="shared" ref="L41" si="27">COUNTIF(C42:I42,"*休工*")</f>
        <v>1</v>
      </c>
      <c r="M41" s="142" t="s">
        <v>76</v>
      </c>
    </row>
    <row r="42" spans="2:13" s="8" customFormat="1" ht="26.25" customHeight="1" x14ac:dyDescent="0.4">
      <c r="B42" s="17" t="s">
        <v>33</v>
      </c>
      <c r="C42" s="10" t="s">
        <v>9</v>
      </c>
      <c r="D42" s="10"/>
      <c r="E42" s="10"/>
      <c r="F42" s="10"/>
      <c r="G42" s="10"/>
      <c r="H42" s="10" t="s">
        <v>16</v>
      </c>
      <c r="I42" s="10" t="s">
        <v>16</v>
      </c>
      <c r="J42" s="108"/>
      <c r="K42" s="96"/>
      <c r="L42" s="118"/>
      <c r="M42" s="143"/>
    </row>
    <row r="43" spans="2:13" s="8" customFormat="1" ht="26.25" customHeight="1" thickBot="1" x14ac:dyDescent="0.45">
      <c r="B43" s="26" t="s">
        <v>8</v>
      </c>
      <c r="C43" s="24"/>
      <c r="D43" s="24"/>
      <c r="E43" s="24"/>
      <c r="F43" s="24"/>
      <c r="G43" s="24" t="s">
        <v>71</v>
      </c>
      <c r="H43" s="24"/>
      <c r="I43" s="24"/>
      <c r="J43" s="109"/>
      <c r="K43" s="97"/>
      <c r="L43" s="119"/>
      <c r="M43" s="144"/>
    </row>
    <row r="44" spans="2:13" ht="46.5" customHeight="1" thickBot="1" x14ac:dyDescent="0.45">
      <c r="B44" s="110" t="s">
        <v>18</v>
      </c>
      <c r="C44" s="111"/>
      <c r="D44" s="111"/>
      <c r="E44" s="111"/>
      <c r="F44" s="111"/>
      <c r="G44" s="111"/>
      <c r="H44" s="111"/>
      <c r="I44" s="111"/>
      <c r="J44" s="112"/>
      <c r="K44" s="27">
        <f>SUM(K11:K43)</f>
        <v>67</v>
      </c>
      <c r="L44" s="57">
        <f>SUM(L11:L43)</f>
        <v>22</v>
      </c>
      <c r="M44" s="62"/>
    </row>
    <row r="45" spans="2:13" s="6" customFormat="1" ht="14.25" customHeight="1" x14ac:dyDescent="0.4">
      <c r="B45" s="39" t="s">
        <v>30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2:13" ht="14.25" customHeight="1" x14ac:dyDescent="0.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2:13" s="6" customFormat="1" ht="12.75" thickBot="1" x14ac:dyDescent="0.45">
      <c r="B47" s="39" t="s">
        <v>72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2:13" ht="24" customHeight="1" thickBot="1" x14ac:dyDescent="0.45">
      <c r="B48" s="40">
        <f>L44</f>
        <v>22</v>
      </c>
      <c r="C48" s="40" t="s">
        <v>24</v>
      </c>
      <c r="D48" s="40">
        <f>K44</f>
        <v>67</v>
      </c>
      <c r="E48" s="40" t="s">
        <v>25</v>
      </c>
      <c r="F48" s="43">
        <f>ROUNDDOWN(B48/D48,3)</f>
        <v>0.32800000000000001</v>
      </c>
      <c r="G48" s="40" t="s">
        <v>26</v>
      </c>
      <c r="H48" s="113" t="str">
        <f>IF(F48&gt;=28.5%,"達成","未達成")</f>
        <v>達成</v>
      </c>
      <c r="I48" s="114"/>
      <c r="J48" s="36"/>
      <c r="K48" s="36"/>
      <c r="L48" s="36"/>
    </row>
    <row r="49" spans="2:12" ht="12" customHeight="1" thickBot="1" x14ac:dyDescent="0.45">
      <c r="B49" s="39" t="s">
        <v>73</v>
      </c>
      <c r="C49" s="40"/>
      <c r="D49" s="40"/>
      <c r="E49" s="40"/>
      <c r="F49" s="43"/>
      <c r="G49" s="40"/>
      <c r="H49" s="44"/>
      <c r="I49" s="36"/>
      <c r="J49" s="36"/>
      <c r="K49" s="36"/>
      <c r="L49" s="36"/>
    </row>
    <row r="50" spans="2:12" s="8" customFormat="1" ht="24" customHeight="1" thickBot="1" x14ac:dyDescent="0.45">
      <c r="B50" s="40">
        <f>COUNTIF(M11:M43,"達成")</f>
        <v>3</v>
      </c>
      <c r="C50" s="40" t="s">
        <v>24</v>
      </c>
      <c r="D50" s="40">
        <f>COUNTA(M11:M43)</f>
        <v>3</v>
      </c>
      <c r="E50" s="40" t="s">
        <v>25</v>
      </c>
      <c r="F50" s="43">
        <f>B50/D50</f>
        <v>1</v>
      </c>
      <c r="G50" s="40" t="s">
        <v>26</v>
      </c>
      <c r="H50" s="113" t="str">
        <f>IF(F50&gt;=28.5%,"達成","未達成")</f>
        <v>達成</v>
      </c>
      <c r="I50" s="114"/>
      <c r="J50" s="40"/>
      <c r="K50" s="40"/>
      <c r="L50" s="40"/>
    </row>
    <row r="51" spans="2:12" s="8" customFormat="1" ht="12" customHeight="1" x14ac:dyDescent="0.4">
      <c r="B51" s="6"/>
      <c r="C51" s="40"/>
      <c r="D51" s="40"/>
      <c r="E51" s="40"/>
      <c r="F51" s="45"/>
      <c r="G51" s="40"/>
      <c r="H51" s="46"/>
      <c r="I51" s="46"/>
      <c r="J51" s="40"/>
      <c r="K51" s="40"/>
      <c r="L51" s="40"/>
    </row>
    <row r="52" spans="2:12" x14ac:dyDescent="0.4">
      <c r="B52" s="6"/>
    </row>
  </sheetData>
  <mergeCells count="64">
    <mergeCell ref="M38:M40"/>
    <mergeCell ref="M41:M43"/>
    <mergeCell ref="K8:M8"/>
    <mergeCell ref="M23:M25"/>
    <mergeCell ref="M26:M28"/>
    <mergeCell ref="M29:M31"/>
    <mergeCell ref="M32:M34"/>
    <mergeCell ref="M35:M37"/>
    <mergeCell ref="M11:M13"/>
    <mergeCell ref="M14:M16"/>
    <mergeCell ref="M17:M19"/>
    <mergeCell ref="M20:M22"/>
    <mergeCell ref="L38:L40"/>
    <mergeCell ref="L41:L43"/>
    <mergeCell ref="B44:J44"/>
    <mergeCell ref="H48:I48"/>
    <mergeCell ref="H50:I50"/>
    <mergeCell ref="J38:J40"/>
    <mergeCell ref="K38:K40"/>
    <mergeCell ref="J41:J43"/>
    <mergeCell ref="K41:K43"/>
    <mergeCell ref="J32:J34"/>
    <mergeCell ref="K32:K34"/>
    <mergeCell ref="L32:L34"/>
    <mergeCell ref="J35:J37"/>
    <mergeCell ref="K35:K37"/>
    <mergeCell ref="L35:L37"/>
    <mergeCell ref="J26:J28"/>
    <mergeCell ref="K26:K28"/>
    <mergeCell ref="L26:L28"/>
    <mergeCell ref="J29:J31"/>
    <mergeCell ref="K29:K31"/>
    <mergeCell ref="L29:L31"/>
    <mergeCell ref="J20:J22"/>
    <mergeCell ref="K20:K22"/>
    <mergeCell ref="L20:L22"/>
    <mergeCell ref="J23:J25"/>
    <mergeCell ref="K23:K25"/>
    <mergeCell ref="L23:L25"/>
    <mergeCell ref="J14:J16"/>
    <mergeCell ref="K14:K16"/>
    <mergeCell ref="L14:L16"/>
    <mergeCell ref="J17:J19"/>
    <mergeCell ref="K17:K19"/>
    <mergeCell ref="L17:L19"/>
    <mergeCell ref="J11:J13"/>
    <mergeCell ref="K11:K13"/>
    <mergeCell ref="L11:L13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9:L9"/>
    <mergeCell ref="B1:L1"/>
    <mergeCell ref="C3:G3"/>
    <mergeCell ref="I3:K3"/>
    <mergeCell ref="C4:G4"/>
    <mergeCell ref="C5:G5"/>
    <mergeCell ref="I5:K5"/>
  </mergeCells>
  <phoneticPr fontId="2"/>
  <conditionalFormatting sqref="C12:I43">
    <cfRule type="expression" dxfId="4" priority="422">
      <formula>C12="休日休工"</formula>
    </cfRule>
    <cfRule type="expression" dxfId="3" priority="423">
      <formula>C12="天候休工"</formula>
    </cfRule>
    <cfRule type="expression" dxfId="2" priority="424">
      <formula>C12="振替休工"</formula>
    </cfRule>
    <cfRule type="expression" dxfId="1" priority="425">
      <formula>C12="休工"</formula>
    </cfRule>
    <cfRule type="expression" dxfId="0" priority="426">
      <formula>C12="対象外"</formula>
    </cfRule>
  </conditionalFormatting>
  <dataValidations disablePrompts="1" count="1">
    <dataValidation type="list" allowBlank="1" showInputMessage="1" showErrorMessage="1" sqref="K8:M8" xr:uid="{86C08D82-CE65-47D9-94E9-0ED96447704F}">
      <formula1>$P$8:$P$9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7ADCCB4-7CC1-417D-93EF-0BC43252DA92}">
            <xm:f>COUNTIF(祝日!$B:$B,C11)=1</xm:f>
            <x14:dxf>
              <fill>
                <patternFill>
                  <bgColor rgb="FF92D050"/>
                </patternFill>
              </fill>
            </x14:dxf>
          </x14:cfRule>
          <xm:sqref>C11:I43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104583F-5C39-479E-A076-5F711D900839}">
          <x14:formula1>
            <xm:f>リスト!$A$2:$A$6</xm:f>
          </x14:formula1>
          <xm:sqref>C12:I12 C33:I33 C30:I30 C27:I27 C24:I24 C21:I21 C18:I18 C36:I36 C15:I15 C39:I39 C42:I42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A9EF-4371-4693-B760-4BC517CAB4B3}">
  <dimension ref="A1:A6"/>
  <sheetViews>
    <sheetView workbookViewId="0">
      <selection activeCell="C1" sqref="C1"/>
    </sheetView>
  </sheetViews>
  <sheetFormatPr defaultRowHeight="13.5" x14ac:dyDescent="0.4"/>
  <cols>
    <col min="1" max="1" width="9" style="1"/>
    <col min="2" max="2" width="18.625" style="1" customWidth="1"/>
    <col min="3" max="16384" width="9" style="1"/>
  </cols>
  <sheetData>
    <row r="1" spans="1:1" x14ac:dyDescent="0.4">
      <c r="A1" s="1" t="s">
        <v>15</v>
      </c>
    </row>
    <row r="2" spans="1:1" x14ac:dyDescent="0.4">
      <c r="A2" s="2" t="s">
        <v>9</v>
      </c>
    </row>
    <row r="3" spans="1:1" x14ac:dyDescent="0.4">
      <c r="A3" s="3" t="s">
        <v>14</v>
      </c>
    </row>
    <row r="4" spans="1:1" x14ac:dyDescent="0.4">
      <c r="A4" s="5" t="s">
        <v>12</v>
      </c>
    </row>
    <row r="5" spans="1:1" x14ac:dyDescent="0.4">
      <c r="A5" s="13" t="s">
        <v>27</v>
      </c>
    </row>
    <row r="6" spans="1:1" x14ac:dyDescent="0.4">
      <c r="A6" s="4" t="s">
        <v>16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4DEE-6040-45EE-8F1E-A8BEBFB70F8F}">
  <sheetPr>
    <tabColor theme="8" tint="0.59999389629810485"/>
  </sheetPr>
  <dimension ref="B1:E59"/>
  <sheetViews>
    <sheetView topLeftCell="A51" workbookViewId="0">
      <selection activeCell="C22" sqref="C22"/>
    </sheetView>
  </sheetViews>
  <sheetFormatPr defaultRowHeight="18.75" x14ac:dyDescent="0.4"/>
  <cols>
    <col min="1" max="1" width="9" style="49"/>
    <col min="2" max="3" width="21.5" style="49" customWidth="1"/>
    <col min="4" max="16384" width="9" style="49"/>
  </cols>
  <sheetData>
    <row r="1" spans="2:5" x14ac:dyDescent="0.4">
      <c r="B1" s="54" t="s">
        <v>64</v>
      </c>
      <c r="C1" s="53" t="s">
        <v>63</v>
      </c>
      <c r="E1" t="s">
        <v>62</v>
      </c>
    </row>
    <row r="2" spans="2:5" x14ac:dyDescent="0.4">
      <c r="B2" s="51">
        <v>45292</v>
      </c>
      <c r="C2" s="50" t="s">
        <v>60</v>
      </c>
      <c r="E2" s="52" t="s">
        <v>61</v>
      </c>
    </row>
    <row r="3" spans="2:5" x14ac:dyDescent="0.4">
      <c r="B3" s="51">
        <v>45299</v>
      </c>
      <c r="C3" s="50" t="s">
        <v>59</v>
      </c>
    </row>
    <row r="4" spans="2:5" x14ac:dyDescent="0.4">
      <c r="B4" s="51">
        <v>45333</v>
      </c>
      <c r="C4" s="50" t="s">
        <v>58</v>
      </c>
    </row>
    <row r="5" spans="2:5" x14ac:dyDescent="0.4">
      <c r="B5" s="51">
        <v>45334</v>
      </c>
      <c r="C5" s="50" t="s">
        <v>44</v>
      </c>
    </row>
    <row r="6" spans="2:5" x14ac:dyDescent="0.4">
      <c r="B6" s="51">
        <v>45345</v>
      </c>
      <c r="C6" s="50" t="s">
        <v>57</v>
      </c>
    </row>
    <row r="7" spans="2:5" x14ac:dyDescent="0.4">
      <c r="B7" s="51">
        <v>45371</v>
      </c>
      <c r="C7" s="50" t="s">
        <v>56</v>
      </c>
    </row>
    <row r="8" spans="2:5" x14ac:dyDescent="0.4">
      <c r="B8" s="51">
        <v>45411</v>
      </c>
      <c r="C8" s="50" t="s">
        <v>55</v>
      </c>
    </row>
    <row r="9" spans="2:5" x14ac:dyDescent="0.4">
      <c r="B9" s="51">
        <v>45415</v>
      </c>
      <c r="C9" s="50" t="s">
        <v>54</v>
      </c>
    </row>
    <row r="10" spans="2:5" x14ac:dyDescent="0.4">
      <c r="B10" s="51">
        <v>45416</v>
      </c>
      <c r="C10" s="50" t="s">
        <v>53</v>
      </c>
    </row>
    <row r="11" spans="2:5" x14ac:dyDescent="0.4">
      <c r="B11" s="51">
        <v>45417</v>
      </c>
      <c r="C11" s="50" t="s">
        <v>52</v>
      </c>
    </row>
    <row r="12" spans="2:5" x14ac:dyDescent="0.4">
      <c r="B12" s="51">
        <v>45418</v>
      </c>
      <c r="C12" s="50" t="s">
        <v>44</v>
      </c>
    </row>
    <row r="13" spans="2:5" x14ac:dyDescent="0.4">
      <c r="B13" s="51">
        <v>45488</v>
      </c>
      <c r="C13" s="50" t="s">
        <v>51</v>
      </c>
    </row>
    <row r="14" spans="2:5" x14ac:dyDescent="0.4">
      <c r="B14" s="51">
        <v>45515</v>
      </c>
      <c r="C14" s="50" t="s">
        <v>50</v>
      </c>
    </row>
    <row r="15" spans="2:5" x14ac:dyDescent="0.4">
      <c r="B15" s="51">
        <v>45516</v>
      </c>
      <c r="C15" s="50" t="s">
        <v>44</v>
      </c>
    </row>
    <row r="16" spans="2:5" x14ac:dyDescent="0.4">
      <c r="B16" s="51">
        <v>45551</v>
      </c>
      <c r="C16" s="50" t="s">
        <v>49</v>
      </c>
    </row>
    <row r="17" spans="2:3" x14ac:dyDescent="0.4">
      <c r="B17" s="51">
        <v>45557</v>
      </c>
      <c r="C17" s="50" t="s">
        <v>48</v>
      </c>
    </row>
    <row r="18" spans="2:3" x14ac:dyDescent="0.4">
      <c r="B18" s="51">
        <v>45558</v>
      </c>
      <c r="C18" s="50" t="s">
        <v>44</v>
      </c>
    </row>
    <row r="19" spans="2:3" x14ac:dyDescent="0.4">
      <c r="B19" s="51">
        <v>45579</v>
      </c>
      <c r="C19" s="50" t="s">
        <v>47</v>
      </c>
    </row>
    <row r="20" spans="2:3" x14ac:dyDescent="0.4">
      <c r="B20" s="51">
        <v>45599</v>
      </c>
      <c r="C20" s="50" t="s">
        <v>46</v>
      </c>
    </row>
    <row r="21" spans="2:3" x14ac:dyDescent="0.4">
      <c r="B21" s="51">
        <v>45600</v>
      </c>
      <c r="C21" s="50" t="s">
        <v>44</v>
      </c>
    </row>
    <row r="22" spans="2:3" x14ac:dyDescent="0.4">
      <c r="B22" s="51">
        <v>45619</v>
      </c>
      <c r="C22" s="50" t="s">
        <v>45</v>
      </c>
    </row>
    <row r="23" spans="2:3" x14ac:dyDescent="0.4">
      <c r="B23" s="51">
        <v>45658</v>
      </c>
      <c r="C23" s="50" t="s">
        <v>60</v>
      </c>
    </row>
    <row r="24" spans="2:3" x14ac:dyDescent="0.4">
      <c r="B24" s="51">
        <v>45670</v>
      </c>
      <c r="C24" s="50" t="s">
        <v>59</v>
      </c>
    </row>
    <row r="25" spans="2:3" x14ac:dyDescent="0.4">
      <c r="B25" s="51">
        <v>45699</v>
      </c>
      <c r="C25" s="50" t="s">
        <v>58</v>
      </c>
    </row>
    <row r="26" spans="2:3" x14ac:dyDescent="0.4">
      <c r="B26" s="51">
        <v>45711</v>
      </c>
      <c r="C26" s="50" t="s">
        <v>57</v>
      </c>
    </row>
    <row r="27" spans="2:3" x14ac:dyDescent="0.4">
      <c r="B27" s="51">
        <v>45712</v>
      </c>
      <c r="C27" s="50" t="s">
        <v>44</v>
      </c>
    </row>
    <row r="28" spans="2:3" x14ac:dyDescent="0.4">
      <c r="B28" s="51">
        <v>45736</v>
      </c>
      <c r="C28" s="50" t="s">
        <v>56</v>
      </c>
    </row>
    <row r="29" spans="2:3" x14ac:dyDescent="0.4">
      <c r="B29" s="51">
        <v>45776</v>
      </c>
      <c r="C29" s="50" t="s">
        <v>55</v>
      </c>
    </row>
    <row r="30" spans="2:3" x14ac:dyDescent="0.4">
      <c r="B30" s="51">
        <v>45780</v>
      </c>
      <c r="C30" s="50" t="s">
        <v>54</v>
      </c>
    </row>
    <row r="31" spans="2:3" x14ac:dyDescent="0.4">
      <c r="B31" s="51">
        <v>45781</v>
      </c>
      <c r="C31" s="50" t="s">
        <v>53</v>
      </c>
    </row>
    <row r="32" spans="2:3" x14ac:dyDescent="0.4">
      <c r="B32" s="51">
        <v>45782</v>
      </c>
      <c r="C32" s="50" t="s">
        <v>52</v>
      </c>
    </row>
    <row r="33" spans="2:3" x14ac:dyDescent="0.4">
      <c r="B33" s="51">
        <v>45783</v>
      </c>
      <c r="C33" s="50" t="s">
        <v>44</v>
      </c>
    </row>
    <row r="34" spans="2:3" x14ac:dyDescent="0.4">
      <c r="B34" s="51">
        <v>45859</v>
      </c>
      <c r="C34" s="50" t="s">
        <v>51</v>
      </c>
    </row>
    <row r="35" spans="2:3" x14ac:dyDescent="0.4">
      <c r="B35" s="51">
        <v>45880</v>
      </c>
      <c r="C35" s="50" t="s">
        <v>50</v>
      </c>
    </row>
    <row r="36" spans="2:3" x14ac:dyDescent="0.4">
      <c r="B36" s="51">
        <v>45915</v>
      </c>
      <c r="C36" s="50" t="s">
        <v>49</v>
      </c>
    </row>
    <row r="37" spans="2:3" x14ac:dyDescent="0.4">
      <c r="B37" s="51">
        <v>45923</v>
      </c>
      <c r="C37" s="50" t="s">
        <v>48</v>
      </c>
    </row>
    <row r="38" spans="2:3" x14ac:dyDescent="0.4">
      <c r="B38" s="51">
        <v>45943</v>
      </c>
      <c r="C38" s="50" t="s">
        <v>47</v>
      </c>
    </row>
    <row r="39" spans="2:3" x14ac:dyDescent="0.4">
      <c r="B39" s="51">
        <v>45964</v>
      </c>
      <c r="C39" s="50" t="s">
        <v>46</v>
      </c>
    </row>
    <row r="40" spans="2:3" x14ac:dyDescent="0.4">
      <c r="B40" s="51">
        <v>45984</v>
      </c>
      <c r="C40" s="50" t="s">
        <v>45</v>
      </c>
    </row>
    <row r="41" spans="2:3" x14ac:dyDescent="0.4">
      <c r="B41" s="51">
        <v>45985</v>
      </c>
      <c r="C41" s="50" t="s">
        <v>44</v>
      </c>
    </row>
    <row r="42" spans="2:3" x14ac:dyDescent="0.4">
      <c r="B42" s="51">
        <v>46023</v>
      </c>
      <c r="C42" s="50" t="s">
        <v>60</v>
      </c>
    </row>
    <row r="43" spans="2:3" x14ac:dyDescent="0.4">
      <c r="B43" s="51">
        <v>46034</v>
      </c>
      <c r="C43" s="50" t="s">
        <v>59</v>
      </c>
    </row>
    <row r="44" spans="2:3" x14ac:dyDescent="0.4">
      <c r="B44" s="51">
        <v>46064</v>
      </c>
      <c r="C44" s="50" t="s">
        <v>58</v>
      </c>
    </row>
    <row r="45" spans="2:3" x14ac:dyDescent="0.4">
      <c r="B45" s="51">
        <v>46076</v>
      </c>
      <c r="C45" s="50" t="s">
        <v>57</v>
      </c>
    </row>
    <row r="46" spans="2:3" x14ac:dyDescent="0.4">
      <c r="B46" s="51">
        <v>46101</v>
      </c>
      <c r="C46" s="50" t="s">
        <v>56</v>
      </c>
    </row>
    <row r="47" spans="2:3" x14ac:dyDescent="0.4">
      <c r="B47" s="51">
        <v>46141</v>
      </c>
      <c r="C47" s="50" t="s">
        <v>55</v>
      </c>
    </row>
    <row r="48" spans="2:3" x14ac:dyDescent="0.4">
      <c r="B48" s="51">
        <v>46145</v>
      </c>
      <c r="C48" s="50" t="s">
        <v>54</v>
      </c>
    </row>
    <row r="49" spans="2:3" x14ac:dyDescent="0.4">
      <c r="B49" s="51">
        <v>46146</v>
      </c>
      <c r="C49" s="50" t="s">
        <v>53</v>
      </c>
    </row>
    <row r="50" spans="2:3" x14ac:dyDescent="0.4">
      <c r="B50" s="51">
        <v>46147</v>
      </c>
      <c r="C50" s="50" t="s">
        <v>52</v>
      </c>
    </row>
    <row r="51" spans="2:3" x14ac:dyDescent="0.4">
      <c r="B51" s="51">
        <v>46148</v>
      </c>
      <c r="C51" s="50" t="s">
        <v>44</v>
      </c>
    </row>
    <row r="52" spans="2:3" x14ac:dyDescent="0.4">
      <c r="B52" s="51">
        <v>46223</v>
      </c>
      <c r="C52" s="50" t="s">
        <v>51</v>
      </c>
    </row>
    <row r="53" spans="2:3" x14ac:dyDescent="0.4">
      <c r="B53" s="51">
        <v>46245</v>
      </c>
      <c r="C53" s="50" t="s">
        <v>50</v>
      </c>
    </row>
    <row r="54" spans="2:3" x14ac:dyDescent="0.4">
      <c r="B54" s="51">
        <v>46286</v>
      </c>
      <c r="C54" s="50" t="s">
        <v>49</v>
      </c>
    </row>
    <row r="55" spans="2:3" x14ac:dyDescent="0.4">
      <c r="B55" s="51">
        <v>46287</v>
      </c>
      <c r="C55" s="50" t="s">
        <v>44</v>
      </c>
    </row>
    <row r="56" spans="2:3" x14ac:dyDescent="0.4">
      <c r="B56" s="51">
        <v>46288</v>
      </c>
      <c r="C56" s="50" t="s">
        <v>48</v>
      </c>
    </row>
    <row r="57" spans="2:3" x14ac:dyDescent="0.4">
      <c r="B57" s="51">
        <v>46307</v>
      </c>
      <c r="C57" s="50" t="s">
        <v>47</v>
      </c>
    </row>
    <row r="58" spans="2:3" x14ac:dyDescent="0.4">
      <c r="B58" s="51">
        <v>46329</v>
      </c>
      <c r="C58" s="50" t="s">
        <v>46</v>
      </c>
    </row>
    <row r="59" spans="2:3" x14ac:dyDescent="0.4">
      <c r="B59" s="60">
        <v>46349</v>
      </c>
      <c r="C59" s="61" t="s">
        <v>45</v>
      </c>
    </row>
  </sheetData>
  <phoneticPr fontId="2"/>
  <hyperlinks>
    <hyperlink ref="E2" r:id="rId1" xr:uid="{148E461E-C4FE-4EB3-B0FE-5606EECE57BD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完全週休2日</vt:lpstr>
      <vt:lpstr>月単位の週休2日</vt:lpstr>
      <vt:lpstr>（記載例）完全週休2日</vt:lpstr>
      <vt:lpstr>（記載例）月単位の週休2日</vt:lpstr>
      <vt:lpstr>リスト</vt:lpstr>
      <vt:lpstr>祝日</vt:lpstr>
      <vt:lpstr>'（記載例）完全週休2日'!Print_Area</vt:lpstr>
      <vt:lpstr>'（記載例）月単位の週休2日'!Print_Area</vt:lpstr>
      <vt:lpstr>完全週休2日!Print_Area</vt:lpstr>
      <vt:lpstr>月単位の週休2日!Print_Area</vt:lpstr>
      <vt:lpstr>'（記載例）月単位の週休2日'!Print_Titles</vt:lpstr>
      <vt:lpstr>月単位の週休2日!Print_Titles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2023-02-16T23:56:02Z</dcterms:created>
  <dcterms:modified xsi:type="dcterms:W3CDTF">2026-09-11T06:03:09Z</dcterms:modified>
</cp:coreProperties>
</file>