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24226"/>
  <mc:AlternateContent xmlns:mc="http://schemas.openxmlformats.org/markup-compatibility/2006">
    <mc:Choice Requires="x15">
      <x15ac:absPath xmlns:x15ac="http://schemas.microsoft.com/office/spreadsheetml/2010/11/ac" url="X:\⑥企画係\☆事業所指定関係（磯村・神谷・春日井）削除済\03 処遇改善加算関係（春日井）\R5\03 実績\"/>
    </mc:Choice>
  </mc:AlternateContent>
  <xr:revisionPtr revIDLastSave="0" documentId="13_ncr:1_{8C75664A-3A3D-43AE-9DFC-B9F58D347EF7}" xr6:coauthVersionLast="47" xr6:coauthVersionMax="47" xr10:uidLastSave="{00000000-0000-0000-0000-000000000000}"/>
  <bookViews>
    <workbookView xWindow="-120" yWindow="-120" windowWidth="21840" windowHeight="1419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8" i="20" l="1"/>
  <c r="O118" i="20"/>
  <c r="N118" i="20"/>
  <c r="M118" i="20"/>
  <c r="L118" i="20"/>
  <c r="B118" i="20"/>
  <c r="A118" i="20"/>
  <c r="P117" i="20"/>
  <c r="O117" i="20"/>
  <c r="N117" i="20"/>
  <c r="M117" i="20"/>
  <c r="L117" i="20"/>
  <c r="B117" i="20"/>
  <c r="A117" i="20"/>
  <c r="P116" i="20"/>
  <c r="O116" i="20"/>
  <c r="N116" i="20"/>
  <c r="M116" i="20"/>
  <c r="L116" i="20"/>
  <c r="B116" i="20"/>
  <c r="A116" i="20"/>
  <c r="P115" i="20"/>
  <c r="O115" i="20"/>
  <c r="N115" i="20"/>
  <c r="M115" i="20"/>
  <c r="L115" i="20"/>
  <c r="B115" i="20"/>
  <c r="A115" i="20"/>
  <c r="P114" i="20"/>
  <c r="O114" i="20"/>
  <c r="N114" i="20"/>
  <c r="M114" i="20"/>
  <c r="L114" i="20"/>
  <c r="B114" i="20"/>
  <c r="A114" i="20"/>
  <c r="P113" i="20"/>
  <c r="O113" i="20"/>
  <c r="N113" i="20"/>
  <c r="M113" i="20"/>
  <c r="L113" i="20"/>
  <c r="B113" i="20"/>
  <c r="A113" i="20"/>
  <c r="P112" i="20"/>
  <c r="O112" i="20"/>
  <c r="N112" i="20"/>
  <c r="M112" i="20"/>
  <c r="L112" i="20"/>
  <c r="B112" i="20"/>
  <c r="A112" i="20"/>
  <c r="P111" i="20"/>
  <c r="O111" i="20"/>
  <c r="N111" i="20"/>
  <c r="M111" i="20"/>
  <c r="L111" i="20"/>
  <c r="B111" i="20"/>
  <c r="A111" i="20"/>
  <c r="P110" i="20"/>
  <c r="O110" i="20"/>
  <c r="N110" i="20"/>
  <c r="M110" i="20"/>
  <c r="L110" i="20"/>
  <c r="B110" i="20"/>
  <c r="A110" i="20"/>
  <c r="P109" i="20"/>
  <c r="O109" i="20"/>
  <c r="N109" i="20"/>
  <c r="M109" i="20"/>
  <c r="L109" i="20"/>
  <c r="B109" i="20"/>
  <c r="A109" i="20"/>
  <c r="P108" i="20"/>
  <c r="O108" i="20"/>
  <c r="N108" i="20"/>
  <c r="M108" i="20"/>
  <c r="L108" i="20"/>
  <c r="B108" i="20"/>
  <c r="A108" i="20"/>
  <c r="P107" i="20"/>
  <c r="O107" i="20"/>
  <c r="N107" i="20"/>
  <c r="M107" i="20"/>
  <c r="L107" i="20"/>
  <c r="B107" i="20"/>
  <c r="A107" i="20"/>
  <c r="P106" i="20"/>
  <c r="O106" i="20"/>
  <c r="N106" i="20"/>
  <c r="M106" i="20"/>
  <c r="L106" i="20"/>
  <c r="B106" i="20"/>
  <c r="A106" i="20"/>
  <c r="P105" i="20"/>
  <c r="O105" i="20"/>
  <c r="N105" i="20"/>
  <c r="M105" i="20"/>
  <c r="L105" i="20"/>
  <c r="B105" i="20"/>
  <c r="A105" i="20"/>
  <c r="P104" i="20"/>
  <c r="O104" i="20"/>
  <c r="N104" i="20"/>
  <c r="M104" i="20"/>
  <c r="L104" i="20"/>
  <c r="B104" i="20"/>
  <c r="A104" i="20"/>
  <c r="P103" i="20"/>
  <c r="O103" i="20"/>
  <c r="N103" i="20"/>
  <c r="M103" i="20"/>
  <c r="L103" i="20"/>
  <c r="B103" i="20"/>
  <c r="A103" i="20"/>
  <c r="P102" i="20"/>
  <c r="O102" i="20"/>
  <c r="N102" i="20"/>
  <c r="M102" i="20"/>
  <c r="L102" i="20"/>
  <c r="B102" i="20"/>
  <c r="A102" i="20"/>
  <c r="P101" i="20"/>
  <c r="O101" i="20"/>
  <c r="N101" i="20"/>
  <c r="M101" i="20"/>
  <c r="L101" i="20"/>
  <c r="B101" i="20"/>
  <c r="A101" i="20"/>
  <c r="P100" i="20"/>
  <c r="O100" i="20"/>
  <c r="N100" i="20"/>
  <c r="M100" i="20"/>
  <c r="L100" i="20"/>
  <c r="B100" i="20"/>
  <c r="A100" i="20"/>
  <c r="P99" i="20"/>
  <c r="O99" i="20"/>
  <c r="N99" i="20"/>
  <c r="M99" i="20"/>
  <c r="L99" i="20"/>
  <c r="B99" i="20"/>
  <c r="A99" i="20"/>
  <c r="P98" i="20"/>
  <c r="O98" i="20"/>
  <c r="N98" i="20"/>
  <c r="M98" i="20"/>
  <c r="L98" i="20"/>
  <c r="B98" i="20"/>
  <c r="A98" i="20"/>
  <c r="P97" i="20"/>
  <c r="O97" i="20"/>
  <c r="N97" i="20"/>
  <c r="M97" i="20"/>
  <c r="L97" i="20"/>
  <c r="B97" i="20"/>
  <c r="A97" i="20"/>
  <c r="P96" i="20"/>
  <c r="O96" i="20"/>
  <c r="N96" i="20"/>
  <c r="M96" i="20"/>
  <c r="L96" i="20"/>
  <c r="B96" i="20"/>
  <c r="A96" i="20"/>
  <c r="P95" i="20"/>
  <c r="O95" i="20"/>
  <c r="N95" i="20"/>
  <c r="M95" i="20"/>
  <c r="L95" i="20"/>
  <c r="B95" i="20"/>
  <c r="A95" i="20"/>
  <c r="P94" i="20"/>
  <c r="O94" i="20"/>
  <c r="N94" i="20"/>
  <c r="M94" i="20"/>
  <c r="L94" i="20"/>
  <c r="B94" i="20"/>
  <c r="A94" i="20"/>
  <c r="P93" i="20"/>
  <c r="O93" i="20"/>
  <c r="N93" i="20"/>
  <c r="M93" i="20"/>
  <c r="L93" i="20"/>
  <c r="B93" i="20"/>
  <c r="A93" i="20"/>
  <c r="P92" i="20"/>
  <c r="O92" i="20"/>
  <c r="N92" i="20"/>
  <c r="M92" i="20"/>
  <c r="L92" i="20"/>
  <c r="B92" i="20"/>
  <c r="A92" i="20"/>
  <c r="P91" i="20"/>
  <c r="O91" i="20"/>
  <c r="N91" i="20"/>
  <c r="M91" i="20"/>
  <c r="L91" i="20"/>
  <c r="B91" i="20"/>
  <c r="A91" i="20"/>
  <c r="P90" i="20"/>
  <c r="O90" i="20"/>
  <c r="N90" i="20"/>
  <c r="M90" i="20"/>
  <c r="L90" i="20"/>
  <c r="B90" i="20"/>
  <c r="A90" i="20"/>
  <c r="P89" i="20"/>
  <c r="O89" i="20"/>
  <c r="N89" i="20"/>
  <c r="M89" i="20"/>
  <c r="L89" i="20"/>
  <c r="B89" i="20"/>
  <c r="A89" i="20"/>
  <c r="P88" i="20"/>
  <c r="O88" i="20"/>
  <c r="N88" i="20"/>
  <c r="M88" i="20"/>
  <c r="L88" i="20"/>
  <c r="B88" i="20"/>
  <c r="A88" i="20"/>
  <c r="P87" i="20"/>
  <c r="O87" i="20"/>
  <c r="N87" i="20"/>
  <c r="M87" i="20"/>
  <c r="L87" i="20"/>
  <c r="B87" i="20"/>
  <c r="A87" i="20"/>
  <c r="P86" i="20"/>
  <c r="O86" i="20"/>
  <c r="N86" i="20"/>
  <c r="M86" i="20"/>
  <c r="L86" i="20"/>
  <c r="B86" i="20"/>
  <c r="A86" i="20"/>
  <c r="P85" i="20"/>
  <c r="O85" i="20"/>
  <c r="N85" i="20"/>
  <c r="M85" i="20"/>
  <c r="L85" i="20"/>
  <c r="B85" i="20"/>
  <c r="A85" i="20"/>
  <c r="P84" i="20"/>
  <c r="O84" i="20"/>
  <c r="N84" i="20"/>
  <c r="M84" i="20"/>
  <c r="L84" i="20"/>
  <c r="B84" i="20"/>
  <c r="A84" i="20"/>
  <c r="P83" i="20"/>
  <c r="O83" i="20"/>
  <c r="N83" i="20"/>
  <c r="M83" i="20"/>
  <c r="L83" i="20"/>
  <c r="B83" i="20"/>
  <c r="A83" i="20"/>
  <c r="P82" i="20"/>
  <c r="O82" i="20"/>
  <c r="N82" i="20"/>
  <c r="M82" i="20"/>
  <c r="L82" i="20"/>
  <c r="B82" i="20"/>
  <c r="A82" i="20"/>
  <c r="P81" i="20"/>
  <c r="O81" i="20"/>
  <c r="N81" i="20"/>
  <c r="M81" i="20"/>
  <c r="L81" i="20"/>
  <c r="B81" i="20"/>
  <c r="A81" i="20"/>
  <c r="P80" i="20"/>
  <c r="O80" i="20"/>
  <c r="N80" i="20"/>
  <c r="M80" i="20"/>
  <c r="L80" i="20"/>
  <c r="B80" i="20"/>
  <c r="A80" i="20"/>
  <c r="P79" i="20"/>
  <c r="O79" i="20"/>
  <c r="N79" i="20"/>
  <c r="M79" i="20"/>
  <c r="L79" i="20"/>
  <c r="B79" i="20"/>
  <c r="A79" i="20"/>
  <c r="P78" i="20"/>
  <c r="O78" i="20"/>
  <c r="N78" i="20"/>
  <c r="M78" i="20"/>
  <c r="L78" i="20"/>
  <c r="B78" i="20"/>
  <c r="A78" i="20"/>
  <c r="P77" i="20"/>
  <c r="O77" i="20"/>
  <c r="N77" i="20"/>
  <c r="M77" i="20"/>
  <c r="L77" i="20"/>
  <c r="B77" i="20"/>
  <c r="A77" i="20"/>
  <c r="P76" i="20"/>
  <c r="O76" i="20"/>
  <c r="N76" i="20"/>
  <c r="M76" i="20"/>
  <c r="L76" i="20"/>
  <c r="B76" i="20"/>
  <c r="A76" i="20"/>
  <c r="P75" i="20"/>
  <c r="O75" i="20"/>
  <c r="N75" i="20"/>
  <c r="M75" i="20"/>
  <c r="L75" i="20"/>
  <c r="B75" i="20"/>
  <c r="A75" i="20"/>
  <c r="P74" i="20"/>
  <c r="O74" i="20"/>
  <c r="N74" i="20"/>
  <c r="M74" i="20"/>
  <c r="L74" i="20"/>
  <c r="B74" i="20"/>
  <c r="A74" i="20"/>
  <c r="P73" i="20"/>
  <c r="O73" i="20"/>
  <c r="N73" i="20"/>
  <c r="M73" i="20"/>
  <c r="L73" i="20"/>
  <c r="B73" i="20"/>
  <c r="A73" i="20"/>
  <c r="P72" i="20"/>
  <c r="O72" i="20"/>
  <c r="N72" i="20"/>
  <c r="M72" i="20"/>
  <c r="L72" i="20"/>
  <c r="B72" i="20"/>
  <c r="A72" i="20"/>
  <c r="P71" i="20"/>
  <c r="O71" i="20"/>
  <c r="N71" i="20"/>
  <c r="M71" i="20"/>
  <c r="L71" i="20"/>
  <c r="B71" i="20"/>
  <c r="A71" i="20"/>
  <c r="P70" i="20"/>
  <c r="O70" i="20"/>
  <c r="N70" i="20"/>
  <c r="M70" i="20"/>
  <c r="L70" i="20"/>
  <c r="B70" i="20"/>
  <c r="A70" i="20"/>
  <c r="P69" i="20"/>
  <c r="O69" i="20"/>
  <c r="N69" i="20"/>
  <c r="M69" i="20"/>
  <c r="L69" i="20"/>
  <c r="B69" i="20"/>
  <c r="A69" i="20"/>
  <c r="P68" i="20"/>
  <c r="O68" i="20"/>
  <c r="N68" i="20"/>
  <c r="M68" i="20"/>
  <c r="L68" i="20"/>
  <c r="B68" i="20"/>
  <c r="A68" i="20"/>
  <c r="P67" i="20"/>
  <c r="O67" i="20"/>
  <c r="N67" i="20"/>
  <c r="M67" i="20"/>
  <c r="L67" i="20"/>
  <c r="B67" i="20"/>
  <c r="A67" i="20"/>
  <c r="P66" i="20"/>
  <c r="O66" i="20"/>
  <c r="N66" i="20"/>
  <c r="M66" i="20"/>
  <c r="L66" i="20"/>
  <c r="B66" i="20"/>
  <c r="A66" i="20"/>
  <c r="P65" i="20"/>
  <c r="O65" i="20"/>
  <c r="N65" i="20"/>
  <c r="M65" i="20"/>
  <c r="L65" i="20"/>
  <c r="B65" i="20"/>
  <c r="A65" i="20"/>
  <c r="P64" i="20"/>
  <c r="O64" i="20"/>
  <c r="N64" i="20"/>
  <c r="M64" i="20"/>
  <c r="L64" i="20"/>
  <c r="B64" i="20"/>
  <c r="A64" i="20"/>
  <c r="P63" i="20"/>
  <c r="O63" i="20"/>
  <c r="N63" i="20"/>
  <c r="M63" i="20"/>
  <c r="L63" i="20"/>
  <c r="B63" i="20"/>
  <c r="A63" i="20"/>
  <c r="P62" i="20"/>
  <c r="O62" i="20"/>
  <c r="N62" i="20"/>
  <c r="M62" i="20"/>
  <c r="L62" i="20"/>
  <c r="B62" i="20"/>
  <c r="A62" i="20"/>
  <c r="P61" i="20"/>
  <c r="O61" i="20"/>
  <c r="N61" i="20"/>
  <c r="M61" i="20"/>
  <c r="L61" i="20"/>
  <c r="B61" i="20"/>
  <c r="A61" i="20"/>
  <c r="P60" i="20"/>
  <c r="O60" i="20"/>
  <c r="N60" i="20"/>
  <c r="M60" i="20"/>
  <c r="L60" i="20"/>
  <c r="B60" i="20"/>
  <c r="A60" i="20"/>
  <c r="P59" i="20"/>
  <c r="O59" i="20"/>
  <c r="N59" i="20"/>
  <c r="M59" i="20"/>
  <c r="L59" i="20"/>
  <c r="B59" i="20"/>
  <c r="A59" i="20"/>
  <c r="P58" i="20"/>
  <c r="O58" i="20"/>
  <c r="N58" i="20"/>
  <c r="M58" i="20"/>
  <c r="L58" i="20"/>
  <c r="B58" i="20"/>
  <c r="A58" i="20"/>
  <c r="P57" i="20"/>
  <c r="O57" i="20"/>
  <c r="N57" i="20"/>
  <c r="M57" i="20"/>
  <c r="L57" i="20"/>
  <c r="B57" i="20"/>
  <c r="A57" i="20"/>
  <c r="P56" i="20"/>
  <c r="O56" i="20"/>
  <c r="N56" i="20"/>
  <c r="M56" i="20"/>
  <c r="L56" i="20"/>
  <c r="B56" i="20"/>
  <c r="A56" i="20"/>
  <c r="P55" i="20"/>
  <c r="O55" i="20"/>
  <c r="N55" i="20"/>
  <c r="M55" i="20"/>
  <c r="L55" i="20"/>
  <c r="B55" i="20"/>
  <c r="A55" i="20"/>
  <c r="P54" i="20"/>
  <c r="O54" i="20"/>
  <c r="N54" i="20"/>
  <c r="M54" i="20"/>
  <c r="L54" i="20"/>
  <c r="B54" i="20"/>
  <c r="A54" i="20"/>
  <c r="P53" i="20"/>
  <c r="O53" i="20"/>
  <c r="N53" i="20"/>
  <c r="M53" i="20"/>
  <c r="L53" i="20"/>
  <c r="B53" i="20"/>
  <c r="A53" i="20"/>
  <c r="P52" i="20"/>
  <c r="O52" i="20"/>
  <c r="N52" i="20"/>
  <c r="M52" i="20"/>
  <c r="L52" i="20"/>
  <c r="B52" i="20"/>
  <c r="A52" i="20"/>
  <c r="P51" i="20"/>
  <c r="O51" i="20"/>
  <c r="N51" i="20"/>
  <c r="M51" i="20"/>
  <c r="L51" i="20"/>
  <c r="B51" i="20"/>
  <c r="A51" i="20"/>
  <c r="P50" i="20"/>
  <c r="O50" i="20"/>
  <c r="N50" i="20"/>
  <c r="M50" i="20"/>
  <c r="L50" i="20"/>
  <c r="B50" i="20"/>
  <c r="A50" i="20"/>
  <c r="P49" i="20"/>
  <c r="O49" i="20"/>
  <c r="N49" i="20"/>
  <c r="M49" i="20"/>
  <c r="L49" i="20"/>
  <c r="B49" i="20"/>
  <c r="A49" i="20"/>
  <c r="P48" i="20"/>
  <c r="O48" i="20"/>
  <c r="N48" i="20"/>
  <c r="M48" i="20"/>
  <c r="L48" i="20"/>
  <c r="B48" i="20"/>
  <c r="A48" i="20"/>
  <c r="P47" i="20"/>
  <c r="O47" i="20"/>
  <c r="N47" i="20"/>
  <c r="M47" i="20"/>
  <c r="L47" i="20"/>
  <c r="B47" i="20"/>
  <c r="A47" i="20"/>
  <c r="P46" i="20"/>
  <c r="O46" i="20"/>
  <c r="N46" i="20"/>
  <c r="M46" i="20"/>
  <c r="L46" i="20"/>
  <c r="B46" i="20"/>
  <c r="A46" i="20"/>
  <c r="P45" i="20"/>
  <c r="O45" i="20"/>
  <c r="N45" i="20"/>
  <c r="M45" i="20"/>
  <c r="L45" i="20"/>
  <c r="B45" i="20"/>
  <c r="A45" i="20"/>
  <c r="P44" i="20"/>
  <c r="O44" i="20"/>
  <c r="N44" i="20"/>
  <c r="M44" i="20"/>
  <c r="L44" i="20"/>
  <c r="B44" i="20"/>
  <c r="A44" i="20"/>
  <c r="P43" i="20"/>
  <c r="O43" i="20"/>
  <c r="N43" i="20"/>
  <c r="M43" i="20"/>
  <c r="L43" i="20"/>
  <c r="B43" i="20"/>
  <c r="A43" i="20"/>
  <c r="P42" i="20"/>
  <c r="O42" i="20"/>
  <c r="N42" i="20"/>
  <c r="M42" i="20"/>
  <c r="L42" i="20"/>
  <c r="B42" i="20"/>
  <c r="A42" i="20"/>
  <c r="P41" i="20"/>
  <c r="O41" i="20"/>
  <c r="N41" i="20"/>
  <c r="M41" i="20"/>
  <c r="L41" i="20"/>
  <c r="B41" i="20"/>
  <c r="A41" i="20"/>
  <c r="P40" i="20"/>
  <c r="O40" i="20"/>
  <c r="N40" i="20"/>
  <c r="M40" i="20"/>
  <c r="L40" i="20"/>
  <c r="B40" i="20"/>
  <c r="A40" i="20"/>
  <c r="P39" i="20"/>
  <c r="O39" i="20"/>
  <c r="N39" i="20"/>
  <c r="M39" i="20"/>
  <c r="L39" i="20"/>
  <c r="B39" i="20"/>
  <c r="A39" i="20"/>
  <c r="P38" i="20"/>
  <c r="O38" i="20"/>
  <c r="N38" i="20"/>
  <c r="M38" i="20"/>
  <c r="L38" i="20"/>
  <c r="B38" i="20"/>
  <c r="A38" i="20"/>
  <c r="P37" i="20"/>
  <c r="O37" i="20"/>
  <c r="N37" i="20"/>
  <c r="M37" i="20"/>
  <c r="L37" i="20"/>
  <c r="B37" i="20"/>
  <c r="A37" i="20"/>
  <c r="P36" i="20"/>
  <c r="O36" i="20"/>
  <c r="N36" i="20"/>
  <c r="M36" i="20"/>
  <c r="L36" i="20"/>
  <c r="B36" i="20"/>
  <c r="A36" i="20"/>
  <c r="P35" i="20"/>
  <c r="O35" i="20"/>
  <c r="N35" i="20"/>
  <c r="M35" i="20"/>
  <c r="L35" i="20"/>
  <c r="B35" i="20"/>
  <c r="A35" i="20"/>
  <c r="P34" i="20"/>
  <c r="O34" i="20"/>
  <c r="N34" i="20"/>
  <c r="M34" i="20"/>
  <c r="L34" i="20"/>
  <c r="B34" i="20"/>
  <c r="A34" i="20"/>
  <c r="P33" i="20"/>
  <c r="O33" i="20"/>
  <c r="N33" i="20"/>
  <c r="M33" i="20"/>
  <c r="L33" i="20"/>
  <c r="B33" i="20"/>
  <c r="A33" i="20"/>
  <c r="P32" i="20"/>
  <c r="O32" i="20"/>
  <c r="N32" i="20"/>
  <c r="M32" i="20"/>
  <c r="L32" i="20"/>
  <c r="B32" i="20"/>
  <c r="A32" i="20"/>
  <c r="P31" i="20"/>
  <c r="O31" i="20"/>
  <c r="N31" i="20"/>
  <c r="M31" i="20"/>
  <c r="L31" i="20"/>
  <c r="B31" i="20"/>
  <c r="A31" i="20"/>
  <c r="P30" i="20"/>
  <c r="O30" i="20"/>
  <c r="N30" i="20"/>
  <c r="M30" i="20"/>
  <c r="L30" i="20"/>
  <c r="B30" i="20"/>
  <c r="A30" i="20"/>
  <c r="P29" i="20"/>
  <c r="O29" i="20"/>
  <c r="N29" i="20"/>
  <c r="M29" i="20"/>
  <c r="L29" i="20"/>
  <c r="B29" i="20"/>
  <c r="A29" i="20"/>
  <c r="P28" i="20"/>
  <c r="O28" i="20"/>
  <c r="N28" i="20"/>
  <c r="M28" i="20"/>
  <c r="L28" i="20"/>
  <c r="B28" i="20"/>
  <c r="A28" i="20"/>
  <c r="P27" i="20"/>
  <c r="O27" i="20"/>
  <c r="N27" i="20"/>
  <c r="M27" i="20"/>
  <c r="L27" i="20"/>
  <c r="B27" i="20"/>
  <c r="A27" i="20"/>
  <c r="P26" i="20"/>
  <c r="O26" i="20"/>
  <c r="N26" i="20"/>
  <c r="M26" i="20"/>
  <c r="L26" i="20"/>
  <c r="B26" i="20"/>
  <c r="A26" i="20"/>
  <c r="P25" i="20"/>
  <c r="O25" i="20"/>
  <c r="N25" i="20"/>
  <c r="M25" i="20"/>
  <c r="L25" i="20"/>
  <c r="B25" i="20"/>
  <c r="A25" i="20"/>
  <c r="P24" i="20"/>
  <c r="O24" i="20"/>
  <c r="N24" i="20"/>
  <c r="M24" i="20"/>
  <c r="L24" i="20"/>
  <c r="B24" i="20"/>
  <c r="A24" i="20"/>
  <c r="P23" i="20"/>
  <c r="O23" i="20"/>
  <c r="N23" i="20"/>
  <c r="M23" i="20"/>
  <c r="L23" i="20"/>
  <c r="B23" i="20"/>
  <c r="A23" i="20"/>
  <c r="P22" i="20"/>
  <c r="O22" i="20"/>
  <c r="N22" i="20"/>
  <c r="M22" i="20"/>
  <c r="L22" i="20"/>
  <c r="B22" i="20"/>
  <c r="A22" i="20"/>
  <c r="P21" i="20"/>
  <c r="O21" i="20"/>
  <c r="N21" i="20"/>
  <c r="M21" i="20"/>
  <c r="L21" i="20"/>
  <c r="B21" i="20"/>
  <c r="A21" i="20"/>
  <c r="P20" i="20"/>
  <c r="O20" i="20"/>
  <c r="N20" i="20"/>
  <c r="M20" i="20"/>
  <c r="L20" i="20"/>
  <c r="B20" i="20"/>
  <c r="A20" i="20"/>
  <c r="P19" i="20"/>
  <c r="O19" i="20"/>
  <c r="N19" i="20"/>
  <c r="M19" i="20"/>
  <c r="L19" i="20"/>
  <c r="B19" i="20"/>
  <c r="P9" i="20"/>
  <c r="P8" i="20"/>
  <c r="P7" i="20"/>
  <c r="D3" i="20"/>
  <c r="AJ163" i="15"/>
  <c r="AJ162" i="15"/>
  <c r="AJ161" i="15"/>
  <c r="AJ160" i="15"/>
  <c r="AJ159" i="15"/>
  <c r="AJ158" i="15"/>
  <c r="AJ157" i="15"/>
  <c r="AJ156" i="15"/>
  <c r="AJ155" i="15"/>
  <c r="AJ152" i="15"/>
  <c r="AJ151" i="15"/>
  <c r="AJ150" i="15"/>
  <c r="AJ149" i="15"/>
  <c r="Q140" i="15"/>
  <c r="AJ105" i="15" a="1"/>
  <c r="AJ105" i="15"/>
  <c r="S98" i="15"/>
  <c r="AF97" i="15"/>
  <c r="Z97" i="15"/>
  <c r="AF95" i="15"/>
  <c r="Z95" i="15"/>
  <c r="AJ90" i="15"/>
  <c r="Y84" i="15"/>
  <c r="AF83" i="15"/>
  <c r="Y83" i="15"/>
  <c r="AF82" i="15"/>
  <c r="Y81" i="15"/>
  <c r="AJ79" i="15"/>
  <c r="AJ78" i="15"/>
  <c r="AF78" i="15"/>
  <c r="Z78" i="15"/>
  <c r="T78" i="15"/>
  <c r="AE77" i="15"/>
  <c r="Y77" i="15"/>
  <c r="S77" i="15"/>
  <c r="AJ74" i="15"/>
  <c r="P42" i="15"/>
  <c r="P41" i="15"/>
  <c r="X39" i="15"/>
  <c r="P39" i="15"/>
  <c r="D39" i="15"/>
  <c r="AD36" i="15"/>
  <c r="W36" i="15"/>
  <c r="AD35" i="15"/>
  <c r="W35" i="15"/>
  <c r="P35" i="15"/>
  <c r="D35" i="15"/>
  <c r="AJ34" i="15"/>
  <c r="AC34" i="15"/>
  <c r="V34" i="15"/>
  <c r="P31" i="15"/>
  <c r="P30" i="15"/>
  <c r="D30" i="15"/>
  <c r="Y14" i="15"/>
  <c r="K14" i="15"/>
  <c r="G13" i="15"/>
  <c r="G12" i="15"/>
  <c r="G11" i="15"/>
  <c r="G10" i="15"/>
  <c r="H9" i="15"/>
  <c r="G8" i="15"/>
  <c r="G7" i="15"/>
  <c r="AC1" i="15"/>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AC38"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<sst xmlns="http://schemas.openxmlformats.org/spreadsheetml/2006/main" count="426" uniqueCount="323">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</sst>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8"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91AE8E19-48DB-FE02-772D-1187221493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BFD5DC26-CC15-8576-2C59-8D79C1AAD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AA788D36-5E7A-4396-C1D2-CCE386596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ECD89C78-EE31-901C-67A8-FE097F1CE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B38AE966-0919-F127-DBB0-8CC0ECB59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A1EAB0EB-ABE4-5D19-D1F9-1BCF5CCEC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F8F2CD4E-A44D-EF7B-3DCF-9108DDD88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609FC6BA-B232-32BE-1617-D8988F071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33DD7A3C-111B-BBB3-E33A-DC0850B15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568C03C8-7D4E-D865-6DCC-27B54319B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9B13CD8D-C287-79B1-5C60-776701524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5AC07159-40BD-03A6-FD6A-3AF4CDAE6D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4FB08361-F770-C6EE-3CC6-CB36A40A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E1DDADC0-B10C-50B3-0FAF-45FF79ED0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1F364924-320C-EA4D-5B0B-BA6E3A37B6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C68FE51D-5D20-C52F-0265-2BBD5AFAA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B770EA0C-B1EE-6BDE-94E3-679D553FDB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5F09CEE7-28BC-D327-A872-EBF36B4548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7BC7928E-C163-4CC4-B5C8-77D61806F4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FE7ADF2E-ACFA-DBDB-B58E-A19683B1F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D19E2FDB-2DCD-E1E6-A3DC-C07601EBC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8BE80165-0502-51AB-55FF-7B31E943E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99F2348B-771F-6AB2-671A-73629A8D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5AB51154-21C0-1D53-2B9A-95D9DEAF40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A72D9562-360F-399F-BC19-4D5C1206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385BCFC6-CFCD-F7BD-F2DB-477768054A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1432DE87-7B09-467B-E699-C55B507E3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44AA6A74-A7DB-2951-FD75-9463DA79F5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33CB4080-3007-2A83-3593-BB92E78ED8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D9F0FC6D-E033-9E96-5D2B-6C42F714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1C66A4DE-A10D-F6E0-C410-5EBCFBDAF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6C2010B5-512A-66B0-8012-8F0A2AB4A7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B1CD7C9A-974D-DC75-4906-821906CA4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80" zoomScaleNormal="100" zoomScaleSheetLayoutView="80" workbookViewId="0"/>
  </sheetViews>
  <sheetFormatPr defaultRowHeight="20.100000000000001" customHeight="1" x14ac:dyDescent="0.15"/>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x14ac:dyDescent="0.15">
      <c r="A1" s="19" t="s">
        <v>125</v>
      </c>
      <c r="AC1" t="s">
        <v>41</v>
      </c>
    </row>
    <row r="2" spans="1:29" ht="11.25" customHeight="1" x14ac:dyDescent="0.15">
      <c r="A2" s="20"/>
    </row>
    <row r="3" spans="1:29" s="21" customFormat="1" ht="24" customHeight="1" x14ac:dyDescent="0.15">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x14ac:dyDescent="0.15">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x14ac:dyDescent="0.15">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x14ac:dyDescent="0.15">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x14ac:dyDescent="0.15">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x14ac:dyDescent="0.15">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x14ac:dyDescent="0.15">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x14ac:dyDescent="0.15">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x14ac:dyDescent="0.15">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x14ac:dyDescent="0.15">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x14ac:dyDescent="0.15">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x14ac:dyDescent="0.15">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x14ac:dyDescent="0.15">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x14ac:dyDescent="0.15">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x14ac:dyDescent="0.15">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x14ac:dyDescent="0.15">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x14ac:dyDescent="0.15">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x14ac:dyDescent="0.15">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x14ac:dyDescent="0.15">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x14ac:dyDescent="0.15">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x14ac:dyDescent="0.1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x14ac:dyDescent="0.15">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x14ac:dyDescent="0.1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x14ac:dyDescent="0.1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x14ac:dyDescent="0.1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x14ac:dyDescent="0.15">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x14ac:dyDescent="0.2">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x14ac:dyDescent="0.2">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x14ac:dyDescent="0.15">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x14ac:dyDescent="0.2">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x14ac:dyDescent="0.15">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x14ac:dyDescent="0.2">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x14ac:dyDescent="0.2">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x14ac:dyDescent="0.15">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x14ac:dyDescent="0.15">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x14ac:dyDescent="0.15">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x14ac:dyDescent="0.15">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x14ac:dyDescent="0.15">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x14ac:dyDescent="0.15">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x14ac:dyDescent="0.15">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x14ac:dyDescent="0.2">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x14ac:dyDescent="0.15">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x14ac:dyDescent="0.1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x14ac:dyDescent="0.15">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x14ac:dyDescent="0.15">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x14ac:dyDescent="0.2">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x14ac:dyDescent="0.15">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x14ac:dyDescent="0.15">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x14ac:dyDescent="0.15">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x14ac:dyDescent="0.15">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x14ac:dyDescent="0.15">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x14ac:dyDescent="0.15">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x14ac:dyDescent="0.15">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x14ac:dyDescent="0.15">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x14ac:dyDescent="0.15">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x14ac:dyDescent="0.15">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x14ac:dyDescent="0.15">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x14ac:dyDescent="0.15">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x14ac:dyDescent="0.15">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x14ac:dyDescent="0.15">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x14ac:dyDescent="0.15">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x14ac:dyDescent="0.15">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x14ac:dyDescent="0.15">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x14ac:dyDescent="0.15">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x14ac:dyDescent="0.15">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x14ac:dyDescent="0.15">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x14ac:dyDescent="0.15">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x14ac:dyDescent="0.15">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x14ac:dyDescent="0.15">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x14ac:dyDescent="0.15">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x14ac:dyDescent="0.15">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x14ac:dyDescent="0.15">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x14ac:dyDescent="0.15">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x14ac:dyDescent="0.15">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x14ac:dyDescent="0.15">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x14ac:dyDescent="0.15">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x14ac:dyDescent="0.15">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x14ac:dyDescent="0.15">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x14ac:dyDescent="0.15">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x14ac:dyDescent="0.15">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x14ac:dyDescent="0.15">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x14ac:dyDescent="0.15">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x14ac:dyDescent="0.15">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x14ac:dyDescent="0.15">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x14ac:dyDescent="0.15">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x14ac:dyDescent="0.15">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x14ac:dyDescent="0.15">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x14ac:dyDescent="0.15">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x14ac:dyDescent="0.15">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x14ac:dyDescent="0.15">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x14ac:dyDescent="0.15">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x14ac:dyDescent="0.15">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x14ac:dyDescent="0.15">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x14ac:dyDescent="0.15">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x14ac:dyDescent="0.15">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x14ac:dyDescent="0.15">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x14ac:dyDescent="0.15">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x14ac:dyDescent="0.15">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x14ac:dyDescent="0.15">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x14ac:dyDescent="0.15">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x14ac:dyDescent="0.15">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x14ac:dyDescent="0.15">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x14ac:dyDescent="0.15">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x14ac:dyDescent="0.15">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x14ac:dyDescent="0.15">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x14ac:dyDescent="0.15">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x14ac:dyDescent="0.15">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x14ac:dyDescent="0.15">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x14ac:dyDescent="0.15">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x14ac:dyDescent="0.15">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x14ac:dyDescent="0.15">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x14ac:dyDescent="0.15">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x14ac:dyDescent="0.15">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x14ac:dyDescent="0.15">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x14ac:dyDescent="0.15">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x14ac:dyDescent="0.15">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x14ac:dyDescent="0.15">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x14ac:dyDescent="0.15">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x14ac:dyDescent="0.15">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x14ac:dyDescent="0.15">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x14ac:dyDescent="0.15">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x14ac:dyDescent="0.15">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x14ac:dyDescent="0.15">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x14ac:dyDescent="0.15">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x14ac:dyDescent="0.15">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x14ac:dyDescent="0.15">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x14ac:dyDescent="0.15">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x14ac:dyDescent="0.15">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x14ac:dyDescent="0.15">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x14ac:dyDescent="0.15">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x14ac:dyDescent="0.15">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x14ac:dyDescent="0.15">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x14ac:dyDescent="0.15">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x14ac:dyDescent="0.15">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x14ac:dyDescent="0.15">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x14ac:dyDescent="0.15">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x14ac:dyDescent="0.15">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x14ac:dyDescent="0.15">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x14ac:dyDescent="0.15">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x14ac:dyDescent="0.15">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x14ac:dyDescent="0.15">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x14ac:dyDescent="0.15">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x14ac:dyDescent="0.15">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x14ac:dyDescent="0.15">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x14ac:dyDescent="0.15">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x14ac:dyDescent="0.2">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x14ac:dyDescent="0.15">
      <c r="A153" s="42"/>
    </row>
    <row r="154" spans="1:27" ht="28.5" customHeight="1" x14ac:dyDescent="0.15">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x14ac:dyDescent="0.15">
      <c r="V158" s="44"/>
      <c r="W158" s="44"/>
    </row>
    <row r="159" spans="1:27" ht="20.100000000000001" customHeight="1" x14ac:dyDescent="0.15">
      <c r="V159" s="45"/>
      <c r="W159" s="45"/>
    </row>
    <row r="160" spans="1:27" ht="20.100000000000001" customHeight="1" x14ac:dyDescent="0.15">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1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5" x14ac:dyDescent="0.15"/>
  <cols>
    <col min="1" max="1" width="2.5" customWidth="1"/>
    <col min="2" max="6" width="2.75" customWidth="1"/>
    <col min="7" max="36" width="2.5" customWidth="1"/>
    <col min="37" max="37" width="2.375" customWidth="1"/>
    <col min="38" max="38" width="9.25" customWidth="1"/>
  </cols>
  <sheetData>
    <row r="1" spans="1:45" ht="19.5" customHeight="1" x14ac:dyDescent="0.15">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○○市</v>
      </c>
      <c r="AD1" s="488"/>
      <c r="AE1" s="488"/>
      <c r="AF1" s="488"/>
      <c r="AG1" s="488"/>
      <c r="AH1" s="488"/>
      <c r="AI1" s="488"/>
      <c r="AJ1" s="488"/>
    </row>
    <row r="2" spans="1:45" ht="12"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x14ac:dyDescent="0.15">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x14ac:dyDescent="0.15">
      <c r="A4" s="22"/>
      <c r="B4" s="62"/>
      <c r="C4" s="62"/>
      <c r="D4" s="62"/>
      <c r="E4" s="62"/>
      <c r="F4" s="62"/>
      <c r="G4" s="62"/>
      <c r="H4" s="62"/>
      <c r="I4" s="62"/>
      <c r="J4" s="62"/>
      <c r="K4" s="62"/>
      <c r="L4" s="62"/>
      <c r="M4" s="62"/>
      <c r="N4" s="62"/>
      <c r="O4" s="62"/>
      <c r="P4" s="62"/>
      <c r="Q4" s="62"/>
      <c r="R4" s="62"/>
      <c r="S4" s="62"/>
      <c r="T4" s="62"/>
      <c r="U4" s="63" t="s">
        <v>118</v>
      </c>
      <c r="V4" s="521">
        <v>5</v>
      </c>
      <c r="W4" s="521"/>
      <c r="X4" s="64" t="s">
        <v>22</v>
      </c>
      <c r="Y4" s="21"/>
      <c r="Z4" s="62"/>
      <c r="AA4" s="62"/>
      <c r="AB4" s="62"/>
      <c r="AC4" s="65"/>
      <c r="AD4" s="22"/>
      <c r="AE4" s="22"/>
      <c r="AF4" s="24"/>
      <c r="AG4" s="62"/>
      <c r="AH4" s="62"/>
      <c r="AI4" s="62"/>
      <c r="AJ4" s="62"/>
    </row>
    <row r="5" spans="1:45" ht="14.25" x14ac:dyDescent="0.1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x14ac:dyDescent="0.15">
      <c r="A7" s="513" t="s">
        <v>40</v>
      </c>
      <c r="B7" s="514"/>
      <c r="C7" s="514"/>
      <c r="D7" s="514"/>
      <c r="E7" s="514"/>
      <c r="F7" s="514"/>
      <c r="G7" s="509" t="str">
        <f>IF(基本情報入力シート!M36="","",基本情報入力シート!M36)</f>
        <v>○○ケアサービス</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x14ac:dyDescent="0.15">
      <c r="A8" s="498" t="s">
        <v>39</v>
      </c>
      <c r="B8" s="499"/>
      <c r="C8" s="499"/>
      <c r="D8" s="499"/>
      <c r="E8" s="499"/>
      <c r="F8" s="499"/>
      <c r="G8" s="515" t="str">
        <f>IF(基本情報入力シート!M37="","",基本情報入力シート!M37)</f>
        <v>○○ケアサービス</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x14ac:dyDescent="0.15">
      <c r="A9" s="492" t="s">
        <v>35</v>
      </c>
      <c r="B9" s="493"/>
      <c r="C9" s="493"/>
      <c r="D9" s="493"/>
      <c r="E9" s="493"/>
      <c r="F9" s="493"/>
      <c r="G9" s="67" t="s">
        <v>1</v>
      </c>
      <c r="H9" s="500" t="str">
        <f>IF(基本情報入力シート!AC38="－","",基本情報入力シート!AC38)</f>
        <v>100－1234</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x14ac:dyDescent="0.15">
      <c r="A10" s="494"/>
      <c r="B10" s="495"/>
      <c r="C10" s="495"/>
      <c r="D10" s="495"/>
      <c r="E10" s="495"/>
      <c r="F10" s="495"/>
      <c r="G10" s="518" t="str">
        <f>IF(基本情報入力シート!M39="","",基本情報入力シート!M39)</f>
        <v>千代田区霞が関 1－2－2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x14ac:dyDescent="0.15">
      <c r="A11" s="496"/>
      <c r="B11" s="497"/>
      <c r="C11" s="497"/>
      <c r="D11" s="497"/>
      <c r="E11" s="497"/>
      <c r="F11" s="497"/>
      <c r="G11" s="489" t="str">
        <f>IF(基本情報入力シート!M40="","",基本情報入力シート!M40)</f>
        <v>○○ビル 18F</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x14ac:dyDescent="0.15">
      <c r="A12" s="507" t="s">
        <v>0</v>
      </c>
      <c r="B12" s="508"/>
      <c r="C12" s="508"/>
      <c r="D12" s="508"/>
      <c r="E12" s="508"/>
      <c r="F12" s="508"/>
      <c r="G12" s="509" t="str">
        <f>IF(基本情報入力シート!M43="","",基本情報入力シート!M43)</f>
        <v>コウロウ タロウ</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x14ac:dyDescent="0.15">
      <c r="A13" s="494" t="s">
        <v>36</v>
      </c>
      <c r="B13" s="495"/>
      <c r="C13" s="495"/>
      <c r="D13" s="495"/>
      <c r="E13" s="495"/>
      <c r="F13" s="495"/>
      <c r="G13" s="489" t="str">
        <f>IF(基本情報入力シート!M44="","",基本情報入力シート!M44)</f>
        <v>厚労 太郎</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x14ac:dyDescent="0.15">
      <c r="A14" s="522" t="s">
        <v>37</v>
      </c>
      <c r="B14" s="522"/>
      <c r="C14" s="522"/>
      <c r="D14" s="522"/>
      <c r="E14" s="522"/>
      <c r="F14" s="522"/>
      <c r="G14" s="506" t="s">
        <v>23</v>
      </c>
      <c r="H14" s="506"/>
      <c r="I14" s="506"/>
      <c r="J14" s="498"/>
      <c r="K14" s="523" t="str">
        <f>IF(基本情報入力シート!M45="","",基本情報入力シート!M45)</f>
        <v>03-3571-XXXX</v>
      </c>
      <c r="L14" s="523"/>
      <c r="M14" s="523"/>
      <c r="N14" s="523"/>
      <c r="O14" s="523"/>
      <c r="P14" s="523"/>
      <c r="Q14" s="523"/>
      <c r="R14" s="523"/>
      <c r="S14" s="523"/>
      <c r="T14" s="523"/>
      <c r="U14" s="522" t="s">
        <v>38</v>
      </c>
      <c r="V14" s="522"/>
      <c r="W14" s="522"/>
      <c r="X14" s="522"/>
      <c r="Y14" s="523" t="str">
        <f>IF(基本情報入力シート!M46="","",基本情報入力シート!M46)</f>
        <v>aaa@aaa.aa.jp</v>
      </c>
      <c r="Z14" s="523"/>
      <c r="AA14" s="523"/>
      <c r="AB14" s="523"/>
      <c r="AC14" s="523"/>
      <c r="AD14" s="523"/>
      <c r="AE14" s="523"/>
      <c r="AF14" s="523"/>
      <c r="AG14" s="523"/>
      <c r="AH14" s="523"/>
      <c r="AI14" s="523"/>
      <c r="AJ14" s="523"/>
      <c r="AS14" s="71"/>
    </row>
    <row r="15" spans="1:45" s="66" customFormat="1" ht="7.5" customHeight="1" thickBot="1" x14ac:dyDescent="0.2">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x14ac:dyDescent="0.15">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x14ac:dyDescent="0.2">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x14ac:dyDescent="0.2">
      <c r="A18" s="80"/>
      <c r="B18" s="47" t="s">
        <v>165</v>
      </c>
      <c r="C18" s="537" t="s">
        <v>268</v>
      </c>
      <c r="D18" s="538"/>
      <c r="E18" s="538"/>
      <c r="F18" s="538"/>
      <c r="G18" s="538"/>
      <c r="H18" s="538"/>
      <c r="I18" s="538"/>
      <c r="J18" s="538"/>
      <c r="K18" s="538"/>
      <c r="L18" s="539"/>
      <c r="M18" s="48" t="s">
        <v>165</v>
      </c>
      <c r="N18" s="540" t="s">
        <v>269</v>
      </c>
      <c r="O18" s="541"/>
      <c r="P18" s="541"/>
      <c r="Q18" s="541"/>
      <c r="R18" s="541"/>
      <c r="S18" s="541"/>
      <c r="T18" s="541"/>
      <c r="U18" s="541"/>
      <c r="V18" s="541"/>
      <c r="W18" s="542"/>
      <c r="X18" s="49" t="s">
        <v>165</v>
      </c>
      <c r="Y18" s="543" t="s">
        <v>270</v>
      </c>
      <c r="Z18" s="544"/>
      <c r="AA18" s="544"/>
      <c r="AB18" s="544"/>
      <c r="AC18" s="544"/>
      <c r="AD18" s="544"/>
      <c r="AE18" s="544"/>
      <c r="AF18" s="544"/>
      <c r="AG18" s="544"/>
      <c r="AH18" s="544"/>
      <c r="AI18" s="545"/>
      <c r="AJ18" s="79"/>
      <c r="AQ18" s="81"/>
    </row>
    <row r="19" spans="1:73" ht="5.25" customHeight="1" thickBot="1" x14ac:dyDescent="0.2">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x14ac:dyDescent="0.1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x14ac:dyDescent="0.15">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x14ac:dyDescent="0.15">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257</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x14ac:dyDescent="0.15">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x14ac:dyDescent="0.15">
      <c r="A25" s="92" t="s">
        <v>252</v>
      </c>
      <c r="B25" s="571" t="s">
        <v>256</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x14ac:dyDescent="0.15">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x14ac:dyDescent="0.15">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x14ac:dyDescent="0.15">
      <c r="A29" s="546" t="s">
        <v>179</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x14ac:dyDescent="0.15">
      <c r="A30" s="104" t="s">
        <v>25</v>
      </c>
      <c r="B30" s="501" t="s">
        <v>114</v>
      </c>
      <c r="C30" s="501"/>
      <c r="D30" s="502">
        <f>IF(V4=0,"",V4)</f>
        <v>5</v>
      </c>
      <c r="E30" s="502"/>
      <c r="F30" s="105" t="s">
        <v>115</v>
      </c>
      <c r="G30" s="106"/>
      <c r="H30" s="106"/>
      <c r="I30" s="106"/>
      <c r="J30" s="106"/>
      <c r="K30" s="106"/>
      <c r="L30" s="106"/>
      <c r="M30" s="106"/>
      <c r="N30" s="106"/>
      <c r="O30" s="107"/>
      <c r="P30" s="503">
        <f>P35+W35+AD35</f>
        <v>54805879</v>
      </c>
      <c r="Q30" s="504"/>
      <c r="R30" s="504"/>
      <c r="S30" s="504"/>
      <c r="T30" s="504"/>
      <c r="U30" s="505"/>
      <c r="V30" s="108" t="s">
        <v>4</v>
      </c>
    </row>
    <row r="31" spans="1:73" ht="30.75" customHeight="1" x14ac:dyDescent="0.15">
      <c r="A31" s="104" t="s">
        <v>26</v>
      </c>
      <c r="B31" s="549" t="s">
        <v>271</v>
      </c>
      <c r="C31" s="550"/>
      <c r="D31" s="550"/>
      <c r="E31" s="550"/>
      <c r="F31" s="550"/>
      <c r="G31" s="550"/>
      <c r="H31" s="550"/>
      <c r="I31" s="550"/>
      <c r="J31" s="550"/>
      <c r="K31" s="550"/>
      <c r="L31" s="550"/>
      <c r="M31" s="550"/>
      <c r="N31" s="550"/>
      <c r="O31" s="551"/>
      <c r="P31" s="464">
        <f>P36+W36+AD36</f>
        <v>56379277</v>
      </c>
      <c r="Q31" s="465"/>
      <c r="R31" s="465"/>
      <c r="S31" s="465"/>
      <c r="T31" s="465"/>
      <c r="U31" s="466"/>
      <c r="V31" s="109" t="s">
        <v>4</v>
      </c>
    </row>
    <row r="32" spans="1:73" ht="3" customHeight="1" x14ac:dyDescent="0.15">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x14ac:dyDescent="0.2">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x14ac:dyDescent="0.2">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286</v>
      </c>
      <c r="AM34" s="578"/>
      <c r="AN34" s="578"/>
      <c r="AO34" s="578"/>
      <c r="AP34" s="578"/>
      <c r="AQ34" s="578"/>
      <c r="AR34" s="578"/>
      <c r="AS34" s="578"/>
      <c r="AT34" s="578"/>
      <c r="AU34" s="578"/>
      <c r="AV34" s="579"/>
    </row>
    <row r="35" spans="1:48" ht="18" customHeight="1" thickBot="1" x14ac:dyDescent="0.2">
      <c r="A35" s="104" t="s">
        <v>25</v>
      </c>
      <c r="B35" s="501" t="s">
        <v>114</v>
      </c>
      <c r="C35" s="501"/>
      <c r="D35" s="502">
        <f>IF(V4=0,"",V4)</f>
        <v>5</v>
      </c>
      <c r="E35" s="502"/>
      <c r="F35" s="535" t="s">
        <v>184</v>
      </c>
      <c r="G35" s="535"/>
      <c r="H35" s="535"/>
      <c r="I35" s="535"/>
      <c r="J35" s="535"/>
      <c r="K35" s="535"/>
      <c r="L35" s="535"/>
      <c r="M35" s="535"/>
      <c r="N35" s="535"/>
      <c r="O35" s="536"/>
      <c r="P35" s="533">
        <f>IF('別紙様式3-2'!P7="","",'別紙様式3-2'!P7)</f>
        <v>38081062</v>
      </c>
      <c r="Q35" s="534"/>
      <c r="R35" s="534"/>
      <c r="S35" s="534"/>
      <c r="T35" s="534"/>
      <c r="U35" s="534"/>
      <c r="V35" s="113" t="s">
        <v>4</v>
      </c>
      <c r="W35" s="533">
        <f>IF('別紙様式3-2'!P8="","",'別紙様式3-2'!P8)</f>
        <v>9713054</v>
      </c>
      <c r="X35" s="534"/>
      <c r="Y35" s="534"/>
      <c r="Z35" s="534"/>
      <c r="AA35" s="534"/>
      <c r="AB35" s="534"/>
      <c r="AC35" s="113" t="s">
        <v>4</v>
      </c>
      <c r="AD35" s="533">
        <f>IF('別紙様式3-2'!P9="","",'別紙様式3-2'!P9)</f>
        <v>7011763</v>
      </c>
      <c r="AE35" s="534"/>
      <c r="AF35" s="534"/>
      <c r="AG35" s="534"/>
      <c r="AH35" s="534"/>
      <c r="AI35" s="534"/>
      <c r="AJ35" s="114" t="s">
        <v>4</v>
      </c>
    </row>
    <row r="36" spans="1:48" ht="30" customHeight="1" thickBot="1" x14ac:dyDescent="0.2">
      <c r="A36" s="104" t="s">
        <v>26</v>
      </c>
      <c r="B36" s="549" t="s">
        <v>272</v>
      </c>
      <c r="C36" s="550"/>
      <c r="D36" s="550"/>
      <c r="E36" s="550"/>
      <c r="F36" s="550"/>
      <c r="G36" s="550"/>
      <c r="H36" s="550"/>
      <c r="I36" s="550"/>
      <c r="J36" s="550"/>
      <c r="K36" s="550"/>
      <c r="L36" s="550"/>
      <c r="M36" s="550"/>
      <c r="N36" s="550"/>
      <c r="O36" s="550"/>
      <c r="P36" s="461">
        <v>38883524</v>
      </c>
      <c r="Q36" s="462"/>
      <c r="R36" s="462"/>
      <c r="S36" s="462"/>
      <c r="T36" s="462"/>
      <c r="U36" s="463"/>
      <c r="V36" s="107" t="s">
        <v>4</v>
      </c>
      <c r="W36" s="464">
        <f>IFERROR(S76+Y76+AE76,"")</f>
        <v>10088663</v>
      </c>
      <c r="X36" s="465"/>
      <c r="Y36" s="465"/>
      <c r="Z36" s="465"/>
      <c r="AA36" s="465"/>
      <c r="AB36" s="466"/>
      <c r="AC36" s="115" t="s">
        <v>4</v>
      </c>
      <c r="AD36" s="464">
        <f>IFERROR(S94+S96,"")</f>
        <v>7407090</v>
      </c>
      <c r="AE36" s="465"/>
      <c r="AF36" s="465"/>
      <c r="AG36" s="465"/>
      <c r="AH36" s="465"/>
      <c r="AI36" s="466"/>
      <c r="AJ36" s="115" t="s">
        <v>4</v>
      </c>
    </row>
    <row r="37" spans="1:48" ht="5.25" customHeight="1" x14ac:dyDescent="0.15">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x14ac:dyDescent="0.2">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x14ac:dyDescent="0.2">
      <c r="A39" s="121" t="s">
        <v>25</v>
      </c>
      <c r="B39" s="593" t="s">
        <v>114</v>
      </c>
      <c r="C39" s="593"/>
      <c r="D39" s="592">
        <f>IF(V4=0,"",V4)</f>
        <v>5</v>
      </c>
      <c r="E39" s="592"/>
      <c r="F39" s="587" t="s">
        <v>135</v>
      </c>
      <c r="G39" s="587"/>
      <c r="H39" s="587"/>
      <c r="I39" s="587"/>
      <c r="J39" s="587"/>
      <c r="K39" s="587"/>
      <c r="L39" s="587"/>
      <c r="M39" s="587"/>
      <c r="N39" s="587"/>
      <c r="O39" s="588"/>
      <c r="P39" s="552">
        <f>P40-P41</f>
        <v>267633483</v>
      </c>
      <c r="Q39" s="553"/>
      <c r="R39" s="553"/>
      <c r="S39" s="553"/>
      <c r="T39" s="553"/>
      <c r="U39" s="554"/>
      <c r="V39" s="108" t="s">
        <v>4</v>
      </c>
      <c r="W39" s="122" t="s">
        <v>177</v>
      </c>
      <c r="X39" s="568" t="str">
        <f>IF(P42="","",IF(P39="","",IF(P39&gt;=P42,"○","☓")))</f>
        <v>○</v>
      </c>
      <c r="Y39" s="467" t="s">
        <v>166</v>
      </c>
      <c r="Z39" s="118"/>
      <c r="AA39" s="118"/>
      <c r="AB39" s="118"/>
      <c r="AC39" s="120"/>
      <c r="AD39" s="118"/>
      <c r="AE39" s="118"/>
      <c r="AF39" s="118"/>
      <c r="AG39" s="118"/>
      <c r="AH39" s="118"/>
      <c r="AI39" s="118"/>
      <c r="AJ39" s="120"/>
      <c r="AL39" s="399" t="s">
        <v>285</v>
      </c>
      <c r="AM39" s="400"/>
      <c r="AN39" s="400"/>
      <c r="AO39" s="400"/>
      <c r="AP39" s="400"/>
      <c r="AQ39" s="400"/>
      <c r="AR39" s="400"/>
      <c r="AS39" s="400"/>
      <c r="AT39" s="400"/>
      <c r="AU39" s="400"/>
      <c r="AV39" s="401"/>
    </row>
    <row r="40" spans="1:48" ht="18.75" customHeight="1" thickBot="1" x14ac:dyDescent="0.2">
      <c r="A40" s="576"/>
      <c r="B40" s="560" t="s">
        <v>185</v>
      </c>
      <c r="C40" s="560"/>
      <c r="D40" s="560"/>
      <c r="E40" s="560"/>
      <c r="F40" s="560"/>
      <c r="G40" s="560"/>
      <c r="H40" s="560"/>
      <c r="I40" s="560"/>
      <c r="J40" s="560"/>
      <c r="K40" s="560"/>
      <c r="L40" s="560"/>
      <c r="M40" s="560"/>
      <c r="N40" s="560"/>
      <c r="O40" s="413"/>
      <c r="P40" s="563">
        <v>324012760</v>
      </c>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x14ac:dyDescent="0.2">
      <c r="A41" s="577"/>
      <c r="B41" s="561" t="s">
        <v>186</v>
      </c>
      <c r="C41" s="561"/>
      <c r="D41" s="561"/>
      <c r="E41" s="561"/>
      <c r="F41" s="561"/>
      <c r="G41" s="561"/>
      <c r="H41" s="561"/>
      <c r="I41" s="561"/>
      <c r="J41" s="561"/>
      <c r="K41" s="561"/>
      <c r="L41" s="561"/>
      <c r="M41" s="561"/>
      <c r="N41" s="561"/>
      <c r="O41" s="562"/>
      <c r="P41" s="566">
        <f>P31</f>
        <v>56379277</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x14ac:dyDescent="0.2">
      <c r="A42" s="121" t="s">
        <v>26</v>
      </c>
      <c r="B42" s="558" t="s">
        <v>273</v>
      </c>
      <c r="C42" s="559"/>
      <c r="D42" s="559"/>
      <c r="E42" s="559"/>
      <c r="F42" s="559"/>
      <c r="G42" s="559"/>
      <c r="H42" s="559"/>
      <c r="I42" s="559"/>
      <c r="J42" s="559"/>
      <c r="K42" s="559"/>
      <c r="L42" s="559"/>
      <c r="M42" s="559"/>
      <c r="N42" s="559"/>
      <c r="O42" s="559"/>
      <c r="P42" s="552">
        <f>P43-P44-P45-P46-P47</f>
        <v>255401776</v>
      </c>
      <c r="Q42" s="553"/>
      <c r="R42" s="553"/>
      <c r="S42" s="553"/>
      <c r="T42" s="553"/>
      <c r="U42" s="554"/>
      <c r="V42" s="124" t="s">
        <v>4</v>
      </c>
      <c r="W42" s="122" t="s">
        <v>177</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x14ac:dyDescent="0.2">
      <c r="A43" s="580"/>
      <c r="B43" s="413" t="s">
        <v>130</v>
      </c>
      <c r="C43" s="414"/>
      <c r="D43" s="414"/>
      <c r="E43" s="414"/>
      <c r="F43" s="414"/>
      <c r="G43" s="414"/>
      <c r="H43" s="414"/>
      <c r="I43" s="414"/>
      <c r="J43" s="414"/>
      <c r="K43" s="414"/>
      <c r="L43" s="414"/>
      <c r="M43" s="414"/>
      <c r="N43" s="414"/>
      <c r="O43" s="468"/>
      <c r="P43" s="469">
        <v>323895307</v>
      </c>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x14ac:dyDescent="0.2">
      <c r="A44" s="581"/>
      <c r="B44" s="413" t="s">
        <v>131</v>
      </c>
      <c r="C44" s="414"/>
      <c r="D44" s="414"/>
      <c r="E44" s="414"/>
      <c r="F44" s="414"/>
      <c r="G44" s="414"/>
      <c r="H44" s="414"/>
      <c r="I44" s="414"/>
      <c r="J44" s="414"/>
      <c r="K44" s="414"/>
      <c r="L44" s="414"/>
      <c r="M44" s="414"/>
      <c r="N44" s="414"/>
      <c r="O44" s="468"/>
      <c r="P44" s="469">
        <v>36672680</v>
      </c>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x14ac:dyDescent="0.2">
      <c r="A45" s="581"/>
      <c r="B45" s="413" t="s">
        <v>132</v>
      </c>
      <c r="C45" s="414"/>
      <c r="D45" s="414"/>
      <c r="E45" s="414"/>
      <c r="F45" s="414"/>
      <c r="G45" s="414"/>
      <c r="H45" s="414"/>
      <c r="I45" s="414"/>
      <c r="J45" s="414"/>
      <c r="K45" s="414"/>
      <c r="L45" s="414"/>
      <c r="M45" s="414"/>
      <c r="N45" s="414"/>
      <c r="O45" s="468"/>
      <c r="P45" s="469">
        <v>9379554</v>
      </c>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x14ac:dyDescent="0.2">
      <c r="A46" s="581"/>
      <c r="B46" s="585" t="s">
        <v>133</v>
      </c>
      <c r="C46" s="441"/>
      <c r="D46" s="441"/>
      <c r="E46" s="441"/>
      <c r="F46" s="441"/>
      <c r="G46" s="441"/>
      <c r="H46" s="441"/>
      <c r="I46" s="441"/>
      <c r="J46" s="441"/>
      <c r="K46" s="441"/>
      <c r="L46" s="441"/>
      <c r="M46" s="441"/>
      <c r="N46" s="441"/>
      <c r="O46" s="586"/>
      <c r="P46" s="469">
        <v>7312647</v>
      </c>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x14ac:dyDescent="0.2">
      <c r="A47" s="582"/>
      <c r="B47" s="583" t="s">
        <v>134</v>
      </c>
      <c r="C47" s="459"/>
      <c r="D47" s="459"/>
      <c r="E47" s="459"/>
      <c r="F47" s="459"/>
      <c r="G47" s="459"/>
      <c r="H47" s="459"/>
      <c r="I47" s="459"/>
      <c r="J47" s="459"/>
      <c r="K47" s="459"/>
      <c r="L47" s="459"/>
      <c r="M47" s="459"/>
      <c r="N47" s="459"/>
      <c r="O47" s="584"/>
      <c r="P47" s="469">
        <v>15128650</v>
      </c>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x14ac:dyDescent="0.15">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x14ac:dyDescent="0.15">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x14ac:dyDescent="0.15">
      <c r="A50" s="126" t="s">
        <v>121</v>
      </c>
      <c r="B50" s="485" t="s">
        <v>245</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x14ac:dyDescent="0.15">
      <c r="A51" s="126" t="s">
        <v>120</v>
      </c>
      <c r="B51" s="485" t="s">
        <v>320</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x14ac:dyDescent="0.15">
      <c r="A52" s="126" t="s">
        <v>121</v>
      </c>
      <c r="B52" s="485" t="s">
        <v>201</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x14ac:dyDescent="0.15">
      <c r="A53" s="127" t="s">
        <v>120</v>
      </c>
      <c r="B53" s="571" t="s">
        <v>242</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x14ac:dyDescent="0.15">
      <c r="A54" s="127" t="s">
        <v>120</v>
      </c>
      <c r="B54" s="571" t="s">
        <v>319</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x14ac:dyDescent="0.15">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x14ac:dyDescent="0.15">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x14ac:dyDescent="0.2">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x14ac:dyDescent="0.15">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x14ac:dyDescent="0.2">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x14ac:dyDescent="0.15">
      <c r="A60" s="527" t="s">
        <v>243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x14ac:dyDescent="0.15">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x14ac:dyDescent="0.15">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x14ac:dyDescent="0.15">
      <c r="A63" s="137" t="s">
        <v>249</v>
      </c>
      <c r="B63" s="527" t="s">
        <v>316</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x14ac:dyDescent="0.15">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x14ac:dyDescent="0.15">
      <c r="A65" s="138" t="s">
        <v>259</v>
      </c>
      <c r="B65" s="527" t="s">
        <v>308</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x14ac:dyDescent="0.15">
      <c r="A66" s="138" t="s">
        <v>260</v>
      </c>
      <c r="B66" s="527" t="s">
        <v>309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x14ac:dyDescent="0.15">
      <c r="A67" s="138" t="s">
        <v>261</v>
      </c>
      <c r="B67" s="527" t="s">
        <v>264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x14ac:dyDescent="0.15">
      <c r="A68" s="138" t="s">
        <v>262</v>
      </c>
      <c r="B68" s="527" t="s">
        <v>274</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x14ac:dyDescent="0.15">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x14ac:dyDescent="0.15">
      <c r="A70" s="138" t="s">
        <v>263</v>
      </c>
      <c r="B70" s="527" t="s">
        <v>322</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x14ac:dyDescent="0.15">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x14ac:dyDescent="0.15">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x14ac:dyDescent="0.2">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x14ac:dyDescent="0.2">
      <c r="A74" s="682" t="s">
        <v>275</v>
      </c>
      <c r="B74" s="683"/>
      <c r="C74" s="683"/>
      <c r="D74" s="683"/>
      <c r="E74" s="683"/>
      <c r="F74" s="683"/>
      <c r="G74" s="683"/>
      <c r="H74" s="683"/>
      <c r="I74" s="683"/>
      <c r="J74" s="683"/>
      <c r="K74" s="683"/>
      <c r="L74" s="683"/>
      <c r="M74" s="683"/>
      <c r="N74" s="683"/>
      <c r="O74" s="683"/>
      <c r="P74" s="683"/>
      <c r="Q74" s="683"/>
      <c r="R74" s="683"/>
      <c r="S74" s="680" t="b">
        <v>1</v>
      </c>
      <c r="T74" s="681"/>
      <c r="U74" s="681"/>
      <c r="V74" s="681"/>
      <c r="W74" s="681"/>
      <c r="X74" s="50"/>
      <c r="Y74" s="528" t="b">
        <v>1</v>
      </c>
      <c r="Z74" s="528"/>
      <c r="AA74" s="528"/>
      <c r="AB74" s="528"/>
      <c r="AC74" s="528"/>
      <c r="AD74" s="51"/>
      <c r="AE74" s="528" t="b">
        <v>1</v>
      </c>
      <c r="AF74" s="528"/>
      <c r="AG74" s="528"/>
      <c r="AH74" s="528"/>
      <c r="AI74" s="529"/>
      <c r="AJ74" s="150" t="str">
        <f>IF(M18="○", IF(OR(AND(NOT(S74),NOT(Y74),AE74),AND(NOT(S74),NOT(Y74),NOT(AE74))),"×","○"),"")</f>
        <v>○</v>
      </c>
      <c r="AK74" s="670"/>
      <c r="AL74" s="627" t="s">
        <v>216</v>
      </c>
      <c r="AM74" s="628"/>
      <c r="AN74" s="628"/>
      <c r="AO74" s="628"/>
      <c r="AP74" s="628"/>
      <c r="AQ74" s="628"/>
      <c r="AR74" s="628"/>
      <c r="AS74" s="628"/>
      <c r="AT74" s="628"/>
      <c r="AU74" s="628"/>
      <c r="AV74" s="629"/>
    </row>
    <row r="75" spans="1:50" s="66" customFormat="1" ht="18.75" customHeight="1" x14ac:dyDescent="0.15">
      <c r="A75" s="151" t="s">
        <v>171</v>
      </c>
      <c r="B75" s="152"/>
      <c r="C75" s="153"/>
      <c r="D75" s="153"/>
      <c r="E75" s="153"/>
      <c r="F75" s="153"/>
      <c r="G75" s="153"/>
      <c r="H75" s="153"/>
      <c r="I75" s="153"/>
      <c r="J75" s="153"/>
      <c r="K75" s="153"/>
      <c r="L75" s="154"/>
      <c r="M75" s="154"/>
      <c r="N75" s="154"/>
      <c r="O75" s="154"/>
      <c r="P75" s="154"/>
      <c r="Q75" s="154"/>
      <c r="R75" s="154"/>
      <c r="S75" s="614">
        <v>17.5</v>
      </c>
      <c r="T75" s="597"/>
      <c r="U75" s="597"/>
      <c r="V75" s="597"/>
      <c r="W75" s="597"/>
      <c r="X75" s="52" t="s">
        <v>136</v>
      </c>
      <c r="Y75" s="597">
        <v>27.2</v>
      </c>
      <c r="Z75" s="597"/>
      <c r="AA75" s="597"/>
      <c r="AB75" s="597"/>
      <c r="AC75" s="597"/>
      <c r="AD75" s="52" t="s">
        <v>136</v>
      </c>
      <c r="AE75" s="597">
        <v>9</v>
      </c>
      <c r="AF75" s="597"/>
      <c r="AG75" s="597"/>
      <c r="AH75" s="597"/>
      <c r="AI75" s="597"/>
      <c r="AJ75" s="155" t="s">
        <v>5</v>
      </c>
      <c r="AK75" s="670"/>
    </row>
    <row r="76" spans="1:50" s="66" customFormat="1" ht="18" customHeight="1" x14ac:dyDescent="0.15">
      <c r="A76" s="156" t="s">
        <v>172</v>
      </c>
      <c r="B76" s="157"/>
      <c r="C76" s="157"/>
      <c r="D76" s="158"/>
      <c r="E76" s="158"/>
      <c r="F76" s="158"/>
      <c r="G76" s="158"/>
      <c r="H76" s="158"/>
      <c r="I76" s="158"/>
      <c r="J76" s="158"/>
      <c r="K76" s="159"/>
      <c r="L76" s="159"/>
      <c r="M76" s="159"/>
      <c r="N76" s="159"/>
      <c r="O76" s="159"/>
      <c r="P76" s="159"/>
      <c r="Q76" s="159"/>
      <c r="R76" s="159"/>
      <c r="S76" s="598">
        <v>3996256</v>
      </c>
      <c r="T76" s="599"/>
      <c r="U76" s="599"/>
      <c r="V76" s="599"/>
      <c r="W76" s="599"/>
      <c r="X76" s="53" t="s">
        <v>4</v>
      </c>
      <c r="Y76" s="599">
        <v>5257986</v>
      </c>
      <c r="Z76" s="599"/>
      <c r="AA76" s="599"/>
      <c r="AB76" s="599"/>
      <c r="AC76" s="599"/>
      <c r="AD76" s="53" t="s">
        <v>140</v>
      </c>
      <c r="AE76" s="599">
        <v>834421</v>
      </c>
      <c r="AF76" s="599"/>
      <c r="AG76" s="599"/>
      <c r="AH76" s="599"/>
      <c r="AI76" s="599"/>
      <c r="AJ76" s="160" t="s">
        <v>4</v>
      </c>
      <c r="AK76"/>
    </row>
    <row r="77" spans="1:50" s="66" customFormat="1" ht="18.75" customHeight="1" thickBot="1" x14ac:dyDescent="0.2">
      <c r="A77" s="156" t="s">
        <v>173</v>
      </c>
      <c r="B77" s="161"/>
      <c r="C77" s="162"/>
      <c r="D77" s="163"/>
      <c r="E77" s="158"/>
      <c r="F77" s="158"/>
      <c r="G77" s="158"/>
      <c r="H77" s="158"/>
      <c r="I77" s="158"/>
      <c r="J77" s="158"/>
      <c r="K77" s="159"/>
      <c r="L77" s="159"/>
      <c r="M77" s="159"/>
      <c r="N77" s="159"/>
      <c r="O77" s="159"/>
      <c r="P77" s="159"/>
      <c r="Q77" s="159"/>
      <c r="R77" s="159"/>
      <c r="S77" s="611">
        <f>S76/(S75*12)</f>
        <v>19029.790476190476</v>
      </c>
      <c r="T77" s="612"/>
      <c r="U77" s="612"/>
      <c r="V77" s="612"/>
      <c r="W77" s="613"/>
      <c r="X77" s="164" t="s">
        <v>140</v>
      </c>
      <c r="Y77" s="612">
        <f>Y76/(Y75*12)</f>
        <v>16109.025735294119</v>
      </c>
      <c r="Z77" s="612"/>
      <c r="AA77" s="612"/>
      <c r="AB77" s="612"/>
      <c r="AC77" s="613"/>
      <c r="AD77" s="164" t="s">
        <v>140</v>
      </c>
      <c r="AE77" s="612">
        <f>AE76/(AE75*12)</f>
        <v>7726.1203703703704</v>
      </c>
      <c r="AF77" s="612"/>
      <c r="AG77" s="612"/>
      <c r="AH77" s="612"/>
      <c r="AI77" s="613"/>
      <c r="AJ77" s="165" t="s">
        <v>140</v>
      </c>
      <c r="AK77" s="684" t="s">
        <v>288</v>
      </c>
    </row>
    <row r="78" spans="1:50" s="66" customFormat="1" ht="15.75" customHeight="1" thickBot="1" x14ac:dyDescent="0.2">
      <c r="A78" s="603" t="s">
        <v>174</v>
      </c>
      <c r="B78" s="604"/>
      <c r="C78" s="604"/>
      <c r="D78" s="604"/>
      <c r="E78" s="604"/>
      <c r="F78" s="604"/>
      <c r="G78" s="604"/>
      <c r="H78" s="604"/>
      <c r="I78" s="604"/>
      <c r="J78" s="604"/>
      <c r="K78" s="604"/>
      <c r="L78" s="604"/>
      <c r="M78" s="604"/>
      <c r="N78" s="604"/>
      <c r="O78" s="604"/>
      <c r="P78" s="604"/>
      <c r="Q78" s="604"/>
      <c r="R78" s="615"/>
      <c r="S78" s="625" t="s">
        <v>128</v>
      </c>
      <c r="T78" s="619">
        <f>IF(Y77, S77/Y77, 1)</f>
        <v>1.181312314530425</v>
      </c>
      <c r="U78" s="620"/>
      <c r="V78" s="621"/>
      <c r="W78" s="630" t="s">
        <v>129</v>
      </c>
      <c r="X78" s="637"/>
      <c r="Y78" s="632" t="s">
        <v>128</v>
      </c>
      <c r="Z78" s="619">
        <f>IF(Y77,1,0)</f>
        <v>1</v>
      </c>
      <c r="AA78" s="620"/>
      <c r="AB78" s="621"/>
      <c r="AC78" s="630" t="s">
        <v>129</v>
      </c>
      <c r="AD78" s="637"/>
      <c r="AE78" s="632" t="s">
        <v>128</v>
      </c>
      <c r="AF78" s="619">
        <f>IF(Y77, AE77/Y77, IF(AE77, AE77/S77, 0))</f>
        <v>0.47961437875431556</v>
      </c>
      <c r="AG78" s="620"/>
      <c r="AH78" s="621"/>
      <c r="AI78" s="635" t="s">
        <v>129</v>
      </c>
      <c r="AJ78" s="166" t="str">
        <f>IF(M18="○", IF(AND(S74=TRUE, Y74=TRUE), IF(AND(T78&gt;Z78, Z78&gt;0),"○","×"),""),"")</f>
        <v>○</v>
      </c>
      <c r="AK78" s="684"/>
      <c r="AL78" s="627" t="s">
        <v>289</v>
      </c>
      <c r="AM78" s="578"/>
      <c r="AN78" s="578"/>
      <c r="AO78" s="578"/>
      <c r="AP78" s="578"/>
      <c r="AQ78" s="578"/>
      <c r="AR78" s="578"/>
      <c r="AS78" s="578"/>
      <c r="AT78" s="578"/>
      <c r="AU78" s="578"/>
      <c r="AV78" s="579"/>
    </row>
    <row r="79" spans="1:50" s="66" customFormat="1" ht="17.25" customHeight="1" thickBot="1" x14ac:dyDescent="0.2">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v>
      </c>
      <c r="AK79" s="685" t="s">
        <v>187</v>
      </c>
      <c r="AL79" s="627" t="s">
        <v>317</v>
      </c>
      <c r="AM79" s="578"/>
      <c r="AN79" s="578"/>
      <c r="AO79" s="578"/>
      <c r="AP79" s="578"/>
      <c r="AQ79" s="578"/>
      <c r="AR79" s="578"/>
      <c r="AS79" s="578"/>
      <c r="AT79" s="578"/>
      <c r="AU79" s="578"/>
      <c r="AV79" s="579"/>
      <c r="AX79" s="19"/>
    </row>
    <row r="80" spans="1:50" s="66" customFormat="1" ht="27" customHeight="1" thickBot="1" x14ac:dyDescent="0.2">
      <c r="A80" s="603" t="s">
        <v>276</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x14ac:dyDescent="0.2">
      <c r="A81" s="509" t="s">
        <v>162</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10088663</v>
      </c>
      <c r="Z81" s="609"/>
      <c r="AA81" s="609"/>
      <c r="AB81" s="609"/>
      <c r="AC81" s="609"/>
      <c r="AD81" s="172" t="s">
        <v>4</v>
      </c>
      <c r="AK81"/>
      <c r="AO81" s="170"/>
      <c r="AP81" s="170"/>
      <c r="AQ81" s="170"/>
      <c r="AR81" s="170"/>
      <c r="AS81" s="170"/>
      <c r="AT81" s="171"/>
      <c r="AU81" s="171"/>
      <c r="AV81" s="171"/>
    </row>
    <row r="82" spans="1:48" s="66" customFormat="1" ht="27" customHeight="1" thickBot="1" x14ac:dyDescent="0.2">
      <c r="A82" s="601" t="s">
        <v>202</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v>4260000</v>
      </c>
      <c r="Z82" s="606"/>
      <c r="AA82" s="606"/>
      <c r="AB82" s="606"/>
      <c r="AC82" s="607"/>
      <c r="AD82" s="173" t="s">
        <v>4</v>
      </c>
      <c r="AE82" s="79" t="s">
        <v>170</v>
      </c>
      <c r="AF82" s="174" t="str">
        <f>IF(M18="○", IF(Y82, IF(Y82&lt;=4400000,"○","☓"),""),"")</f>
        <v>○</v>
      </c>
      <c r="AG82" s="175" t="s">
        <v>175</v>
      </c>
      <c r="AL82" s="627" t="s">
        <v>287</v>
      </c>
      <c r="AM82" s="578"/>
      <c r="AN82" s="578"/>
      <c r="AO82" s="578"/>
      <c r="AP82" s="578"/>
      <c r="AQ82" s="578"/>
      <c r="AR82" s="578"/>
      <c r="AS82" s="578"/>
      <c r="AT82" s="578"/>
      <c r="AU82" s="578"/>
      <c r="AV82" s="579"/>
    </row>
    <row r="83" spans="1:48" s="66" customFormat="1" ht="27.75" customHeight="1" x14ac:dyDescent="0.15">
      <c r="A83" s="475" t="s">
        <v>194</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3</v>
      </c>
      <c r="Z83" s="480"/>
      <c r="AA83" s="480"/>
      <c r="AB83" s="480"/>
      <c r="AC83" s="480"/>
      <c r="AD83" s="173" t="s">
        <v>169</v>
      </c>
      <c r="AE83" s="176" t="s">
        <v>170</v>
      </c>
      <c r="AF83" s="594" t="str">
        <f>IF(M18="○", IF(OR(Y83&gt;=Y84, OR(A86,A87,A88,A89)=TRUE),"○","×"),"")</f>
        <v>○</v>
      </c>
      <c r="AG83" s="596" t="s">
        <v>176</v>
      </c>
      <c r="AL83" s="399" t="s">
        <v>193</v>
      </c>
      <c r="AM83" s="400"/>
      <c r="AN83" s="400"/>
      <c r="AO83" s="400"/>
      <c r="AP83" s="400"/>
      <c r="AQ83" s="400"/>
      <c r="AR83" s="400"/>
      <c r="AS83" s="400"/>
      <c r="AT83" s="400"/>
      <c r="AU83" s="400"/>
      <c r="AV83" s="401"/>
    </row>
    <row r="84" spans="1:48" s="66" customFormat="1" ht="28.5" customHeight="1" thickBot="1" x14ac:dyDescent="0.2">
      <c r="A84" s="678" t="s">
        <v>234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7"/>
      <c r="AA84" s="677"/>
      <c r="AB84" s="677"/>
      <c r="AC84" s="677"/>
      <c r="AD84" s="177" t="s">
        <v>203</v>
      </c>
      <c r="AE84" s="176" t="s">
        <v>170</v>
      </c>
      <c r="AF84" s="595"/>
      <c r="AG84" s="596"/>
      <c r="AL84" s="405"/>
      <c r="AM84" s="406"/>
      <c r="AN84" s="406"/>
      <c r="AO84" s="406"/>
      <c r="AP84" s="406"/>
      <c r="AQ84" s="406"/>
      <c r="AR84" s="406"/>
      <c r="AS84" s="406"/>
      <c r="AT84" s="406"/>
      <c r="AU84" s="406"/>
      <c r="AV84" s="407"/>
    </row>
    <row r="85" spans="1:48" s="66" customFormat="1" ht="18.75" customHeight="1" x14ac:dyDescent="0.15">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x14ac:dyDescent="0.15">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x14ac:dyDescent="0.15">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x14ac:dyDescent="0.15">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x14ac:dyDescent="0.2">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x14ac:dyDescent="0.2">
      <c r="A90" s="644" t="s">
        <v>281</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
      </c>
      <c r="AL90" s="627" t="s">
        <v>236</v>
      </c>
      <c r="AM90" s="578"/>
      <c r="AN90" s="578"/>
      <c r="AO90" s="578"/>
      <c r="AP90" s="578"/>
      <c r="AQ90" s="578"/>
      <c r="AR90" s="578"/>
      <c r="AS90" s="578"/>
      <c r="AT90" s="578"/>
      <c r="AU90" s="578"/>
      <c r="AV90" s="579"/>
    </row>
    <row r="91" spans="1:48" s="66" customFormat="1" ht="6.75" customHeight="1" x14ac:dyDescent="0.15">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x14ac:dyDescent="0.15">
      <c r="A92" s="655" t="s">
        <v>318</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x14ac:dyDescent="0.2">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x14ac:dyDescent="0.2">
      <c r="A94" s="647" t="s">
        <v>167</v>
      </c>
      <c r="B94" s="648"/>
      <c r="C94" s="196" t="s">
        <v>180</v>
      </c>
      <c r="D94" s="197"/>
      <c r="E94" s="197"/>
      <c r="F94" s="197"/>
      <c r="G94" s="197"/>
      <c r="H94" s="197"/>
      <c r="I94" s="197"/>
      <c r="J94" s="197"/>
      <c r="K94" s="197"/>
      <c r="L94" s="197"/>
      <c r="M94" s="197"/>
      <c r="N94" s="197"/>
      <c r="O94" s="197"/>
      <c r="P94" s="197"/>
      <c r="Q94" s="197"/>
      <c r="R94" s="198"/>
      <c r="S94" s="663">
        <v>6081285</v>
      </c>
      <c r="T94" s="664"/>
      <c r="U94" s="664"/>
      <c r="V94" s="664"/>
      <c r="W94" s="665"/>
      <c r="X94" s="199" t="s">
        <v>4</v>
      </c>
      <c r="Y94" s="200"/>
      <c r="Z94" s="201"/>
      <c r="AA94" s="202"/>
      <c r="AB94" s="203"/>
      <c r="AC94" s="203"/>
      <c r="AD94" s="204"/>
      <c r="AE94" s="205"/>
      <c r="AF94" s="206"/>
      <c r="AJ94" s="194"/>
      <c r="AK94" s="194"/>
    </row>
    <row r="95" spans="1:48" ht="27" customHeight="1" thickBot="1" x14ac:dyDescent="0.2">
      <c r="A95" s="649"/>
      <c r="B95" s="650"/>
      <c r="C95" s="207"/>
      <c r="D95" s="481" t="s">
        <v>321</v>
      </c>
      <c r="E95" s="481"/>
      <c r="F95" s="481"/>
      <c r="G95" s="481"/>
      <c r="H95" s="481"/>
      <c r="I95" s="481"/>
      <c r="J95" s="481"/>
      <c r="K95" s="481"/>
      <c r="L95" s="481"/>
      <c r="M95" s="481"/>
      <c r="N95" s="481"/>
      <c r="O95" s="481"/>
      <c r="P95" s="481"/>
      <c r="Q95" s="481"/>
      <c r="R95" s="481"/>
      <c r="S95" s="657">
        <v>4321269</v>
      </c>
      <c r="T95" s="658"/>
      <c r="U95" s="658"/>
      <c r="V95" s="658"/>
      <c r="W95" s="659"/>
      <c r="X95" s="208" t="s">
        <v>4</v>
      </c>
      <c r="Y95" s="209" t="s">
        <v>28</v>
      </c>
      <c r="Z95" s="456">
        <f>IFERROR(S95/S94*100,0)</f>
        <v>71.05848517213056</v>
      </c>
      <c r="AA95" s="457"/>
      <c r="AB95" s="458"/>
      <c r="AC95" s="194" t="s">
        <v>29</v>
      </c>
      <c r="AD95" s="210" t="s">
        <v>116</v>
      </c>
      <c r="AE95" s="211" t="s">
        <v>170</v>
      </c>
      <c r="AF95" s="174" t="str">
        <f>IF(X18="○", IF(Z95=0,"",IF(Z95&gt;=200/3,"○","×")),"")</f>
        <v>○</v>
      </c>
      <c r="AG95" s="639" t="s">
        <v>195</v>
      </c>
      <c r="AJ95" s="194"/>
      <c r="AK95" s="194"/>
      <c r="AL95" s="627" t="s">
        <v>290</v>
      </c>
      <c r="AM95" s="628"/>
      <c r="AN95" s="628"/>
      <c r="AO95" s="628"/>
      <c r="AP95" s="628"/>
      <c r="AQ95" s="628"/>
      <c r="AR95" s="628"/>
      <c r="AS95" s="628"/>
      <c r="AT95" s="628"/>
      <c r="AU95" s="628"/>
      <c r="AV95" s="629"/>
    </row>
    <row r="96" spans="1:48" ht="18.75" customHeight="1" thickBot="1" x14ac:dyDescent="0.2">
      <c r="A96" s="651" t="s">
        <v>219</v>
      </c>
      <c r="B96" s="652"/>
      <c r="C96" s="196" t="s">
        <v>181</v>
      </c>
      <c r="D96" s="197"/>
      <c r="E96" s="197"/>
      <c r="F96" s="197"/>
      <c r="G96" s="197"/>
      <c r="H96" s="197"/>
      <c r="I96" s="197"/>
      <c r="J96" s="197"/>
      <c r="K96" s="197"/>
      <c r="L96" s="197"/>
      <c r="M96" s="197"/>
      <c r="N96" s="197"/>
      <c r="O96" s="197"/>
      <c r="P96" s="197"/>
      <c r="Q96" s="197"/>
      <c r="R96" s="212"/>
      <c r="S96" s="657">
        <v>1325805</v>
      </c>
      <c r="T96" s="658"/>
      <c r="U96" s="658"/>
      <c r="V96" s="658"/>
      <c r="W96" s="659"/>
      <c r="X96" s="213" t="s">
        <v>4</v>
      </c>
      <c r="Y96" s="200"/>
      <c r="Z96" s="201"/>
      <c r="AA96" s="202"/>
      <c r="AB96" s="203"/>
      <c r="AC96" s="203"/>
      <c r="AD96" s="204"/>
      <c r="AE96" s="205"/>
      <c r="AF96" s="206"/>
      <c r="AG96" s="639"/>
      <c r="AJ96" s="194"/>
      <c r="AK96" s="194"/>
    </row>
    <row r="97" spans="1:48" ht="24.75" customHeight="1" thickBot="1" x14ac:dyDescent="0.2">
      <c r="A97" s="653"/>
      <c r="B97" s="654"/>
      <c r="C97" s="207"/>
      <c r="D97" s="481" t="s">
        <v>321</v>
      </c>
      <c r="E97" s="481"/>
      <c r="F97" s="481"/>
      <c r="G97" s="481"/>
      <c r="H97" s="481"/>
      <c r="I97" s="481"/>
      <c r="J97" s="481"/>
      <c r="K97" s="481"/>
      <c r="L97" s="481"/>
      <c r="M97" s="481"/>
      <c r="N97" s="481"/>
      <c r="O97" s="481"/>
      <c r="P97" s="481"/>
      <c r="Q97" s="481"/>
      <c r="R97" s="481"/>
      <c r="S97" s="660">
        <v>923121</v>
      </c>
      <c r="T97" s="661"/>
      <c r="U97" s="661"/>
      <c r="V97" s="661"/>
      <c r="W97" s="662"/>
      <c r="X97" s="214" t="s">
        <v>4</v>
      </c>
      <c r="Y97" s="215" t="s">
        <v>28</v>
      </c>
      <c r="Z97" s="456">
        <f>IFERROR(S97/S96*100,0)</f>
        <v>69.627207621030237</v>
      </c>
      <c r="AA97" s="457"/>
      <c r="AB97" s="458"/>
      <c r="AC97" s="216" t="s">
        <v>29</v>
      </c>
      <c r="AD97" s="217" t="s">
        <v>116</v>
      </c>
      <c r="AE97" s="211" t="s">
        <v>170</v>
      </c>
      <c r="AF97" s="174" t="str">
        <f>IF(X18="○", IF(Z97=0,"",IF(Z97&gt;=200/3,"○","×")),"")</f>
        <v>○</v>
      </c>
      <c r="AG97" s="639"/>
      <c r="AL97" s="627" t="s">
        <v>291</v>
      </c>
      <c r="AM97" s="628"/>
      <c r="AN97" s="628"/>
      <c r="AO97" s="628"/>
      <c r="AP97" s="628"/>
      <c r="AQ97" s="628"/>
      <c r="AR97" s="628"/>
      <c r="AS97" s="628"/>
      <c r="AT97" s="628"/>
      <c r="AU97" s="628"/>
      <c r="AV97" s="629"/>
    </row>
    <row r="98" spans="1:48" ht="18.75" customHeight="1" x14ac:dyDescent="0.15">
      <c r="A98" s="218" t="s">
        <v>161</v>
      </c>
      <c r="B98" s="219"/>
      <c r="C98" s="219"/>
      <c r="D98" s="219"/>
      <c r="E98" s="219"/>
      <c r="F98" s="219"/>
      <c r="G98" s="219"/>
      <c r="H98" s="219"/>
      <c r="I98" s="219"/>
      <c r="J98" s="219"/>
      <c r="K98" s="219"/>
      <c r="L98" s="219"/>
      <c r="M98" s="219"/>
      <c r="N98" s="219"/>
      <c r="O98" s="219"/>
      <c r="P98" s="219"/>
      <c r="Q98" s="219"/>
      <c r="R98" s="220"/>
      <c r="S98" s="477">
        <f>S94+S96</f>
        <v>7407090</v>
      </c>
      <c r="T98" s="478"/>
      <c r="U98" s="478"/>
      <c r="V98" s="478"/>
      <c r="W98" s="478"/>
      <c r="X98" s="221" t="s">
        <v>4</v>
      </c>
      <c r="Y98" s="222"/>
      <c r="AA98" s="223"/>
      <c r="AB98" s="224"/>
      <c r="AC98" s="66"/>
      <c r="AD98" s="66"/>
      <c r="AE98" s="66"/>
      <c r="AF98" s="66"/>
      <c r="AG98" s="66"/>
      <c r="AH98" s="66"/>
      <c r="AI98" s="66"/>
    </row>
    <row r="99" spans="1:48" ht="26.25" customHeight="1" x14ac:dyDescent="0.15">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x14ac:dyDescent="0.15">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x14ac:dyDescent="0.15">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x14ac:dyDescent="0.15">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x14ac:dyDescent="0.15">
      <c r="A103" s="230" t="s">
        <v>120</v>
      </c>
      <c r="B103" s="443" t="s">
        <v>280</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x14ac:dyDescent="0.2">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x14ac:dyDescent="0.2">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215</v>
      </c>
      <c r="AM105" s="400"/>
      <c r="AN105" s="400"/>
      <c r="AO105" s="400"/>
      <c r="AP105" s="400"/>
      <c r="AQ105" s="400"/>
      <c r="AR105" s="400"/>
      <c r="AS105" s="400"/>
      <c r="AT105" s="400"/>
      <c r="AU105" s="400"/>
      <c r="AV105" s="401"/>
    </row>
    <row r="106" spans="1:48" s="233" customFormat="1" ht="14.25" customHeight="1" x14ac:dyDescent="0.15">
      <c r="A106" s="447" t="s">
        <v>73</v>
      </c>
      <c r="B106" s="448"/>
      <c r="C106" s="448"/>
      <c r="D106" s="449"/>
      <c r="E106" s="55" t="b">
        <v>1</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x14ac:dyDescent="0.2">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x14ac:dyDescent="0.15">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x14ac:dyDescent="0.15">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x14ac:dyDescent="0.15">
      <c r="A110" s="447" t="s">
        <v>78</v>
      </c>
      <c r="B110" s="448"/>
      <c r="C110" s="448"/>
      <c r="D110" s="449"/>
      <c r="E110" s="58" t="b">
        <v>1</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x14ac:dyDescent="0.15">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x14ac:dyDescent="0.15">
      <c r="A112" s="450"/>
      <c r="B112" s="451"/>
      <c r="C112" s="451"/>
      <c r="D112" s="452"/>
      <c r="E112" s="56" t="b">
        <v>1</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x14ac:dyDescent="0.15">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x14ac:dyDescent="0.15">
      <c r="A114" s="447" t="s">
        <v>83</v>
      </c>
      <c r="B114" s="448"/>
      <c r="C114" s="448"/>
      <c r="D114" s="449"/>
      <c r="E114" s="59" t="b">
        <v>1</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x14ac:dyDescent="0.15">
      <c r="A115" s="450"/>
      <c r="B115" s="451"/>
      <c r="C115" s="451"/>
      <c r="D115" s="452"/>
      <c r="E115" s="56" t="b">
        <v>1</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x14ac:dyDescent="0.15">
      <c r="A116" s="450"/>
      <c r="B116" s="451"/>
      <c r="C116" s="451"/>
      <c r="D116" s="452"/>
      <c r="E116" s="56" t="b">
        <v>1</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x14ac:dyDescent="0.15">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x14ac:dyDescent="0.15">
      <c r="A118" s="447" t="s">
        <v>88</v>
      </c>
      <c r="B118" s="448"/>
      <c r="C118" s="448"/>
      <c r="D118" s="449"/>
      <c r="E118" s="59" t="b">
        <v>1</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x14ac:dyDescent="0.15">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x14ac:dyDescent="0.15">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x14ac:dyDescent="0.15">
      <c r="A121" s="453"/>
      <c r="B121" s="454"/>
      <c r="C121" s="454"/>
      <c r="D121" s="455"/>
      <c r="E121" s="60" t="b">
        <v>1</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x14ac:dyDescent="0.15">
      <c r="A122" s="447" t="s">
        <v>93</v>
      </c>
      <c r="B122" s="448"/>
      <c r="C122" s="448"/>
      <c r="D122" s="449"/>
      <c r="E122" s="59" t="b">
        <v>1</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x14ac:dyDescent="0.15">
      <c r="A123" s="450"/>
      <c r="B123" s="451"/>
      <c r="C123" s="451"/>
      <c r="D123" s="452"/>
      <c r="E123" s="56" t="b">
        <v>1</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x14ac:dyDescent="0.15">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x14ac:dyDescent="0.15">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x14ac:dyDescent="0.15">
      <c r="A126" s="447" t="s">
        <v>98</v>
      </c>
      <c r="B126" s="448"/>
      <c r="C126" s="448"/>
      <c r="D126" s="449"/>
      <c r="E126" s="59" t="b">
        <v>1</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x14ac:dyDescent="0.15">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x14ac:dyDescent="0.15">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x14ac:dyDescent="0.2">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x14ac:dyDescent="0.15">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x14ac:dyDescent="0.15">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x14ac:dyDescent="0.15">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x14ac:dyDescent="0.15">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x14ac:dyDescent="0.15">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x14ac:dyDescent="0.15">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x14ac:dyDescent="0.2">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x14ac:dyDescent="0.15">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x14ac:dyDescent="0.15">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x14ac:dyDescent="0.15">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x14ac:dyDescent="0.15">
      <c r="A140" s="258"/>
      <c r="B140" s="259" t="s">
        <v>24</v>
      </c>
      <c r="C140" s="259"/>
      <c r="D140" s="426">
        <v>6</v>
      </c>
      <c r="E140" s="427"/>
      <c r="F140" s="259" t="s">
        <v>2</v>
      </c>
      <c r="G140" s="426" t="s">
        <v>239</v>
      </c>
      <c r="H140" s="427"/>
      <c r="I140" s="259" t="s">
        <v>3</v>
      </c>
      <c r="J140" s="426" t="s">
        <v>239</v>
      </c>
      <c r="K140" s="427"/>
      <c r="L140" s="259" t="s">
        <v>6</v>
      </c>
      <c r="M140" s="257"/>
      <c r="N140" s="428" t="s">
        <v>39</v>
      </c>
      <c r="O140" s="428"/>
      <c r="P140" s="428"/>
      <c r="Q140" s="429" t="str">
        <f>IF(G8="","",G8)</f>
        <v>○○ケアサービス</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x14ac:dyDescent="0.15">
      <c r="A141" s="258"/>
      <c r="B141" s="261"/>
      <c r="C141" s="259"/>
      <c r="D141" s="259"/>
      <c r="E141" s="259"/>
      <c r="F141" s="259"/>
      <c r="G141" s="259"/>
      <c r="H141" s="259"/>
      <c r="I141" s="259"/>
      <c r="J141" s="259"/>
      <c r="K141" s="259"/>
      <c r="L141" s="259"/>
      <c r="M141" s="259"/>
      <c r="N141" s="420" t="s">
        <v>168</v>
      </c>
      <c r="O141" s="420"/>
      <c r="P141" s="420"/>
      <c r="Q141" s="421" t="s">
        <v>49</v>
      </c>
      <c r="R141" s="421"/>
      <c r="S141" s="422" t="s">
        <v>240</v>
      </c>
      <c r="T141" s="422"/>
      <c r="U141" s="422"/>
      <c r="V141" s="422"/>
      <c r="W141" s="422"/>
      <c r="X141" s="423" t="s">
        <v>50</v>
      </c>
      <c r="Y141" s="423"/>
      <c r="Z141" s="422" t="s">
        <v>241</v>
      </c>
      <c r="AA141" s="422"/>
      <c r="AB141" s="422"/>
      <c r="AC141" s="422"/>
      <c r="AD141" s="422"/>
      <c r="AE141" s="422"/>
      <c r="AF141" s="422"/>
      <c r="AG141" s="422"/>
      <c r="AH141" s="422"/>
      <c r="AI141" s="424"/>
      <c r="AJ141" s="425"/>
    </row>
    <row r="142" spans="1:49" ht="7.5" customHeight="1" thickBot="1" x14ac:dyDescent="0.2">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x14ac:dyDescent="0.15">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x14ac:dyDescent="0.15">
      <c r="A144" s="265" t="s">
        <v>231</v>
      </c>
      <c r="B144" s="266"/>
      <c r="C144" s="66"/>
      <c r="D144" s="66"/>
      <c r="E144" s="25" t="s">
        <v>244</v>
      </c>
    </row>
    <row r="145" spans="1:36" x14ac:dyDescent="0.15">
      <c r="A145" s="183" t="s">
        <v>306</v>
      </c>
      <c r="B145" s="266"/>
    </row>
    <row r="146" spans="1:36" x14ac:dyDescent="0.15">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x14ac:dyDescent="0.15">
      <c r="A147" s="25"/>
      <c r="B147" s="266"/>
    </row>
    <row r="148" spans="1:36" x14ac:dyDescent="0.15">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x14ac:dyDescent="0.15">
      <c r="A149" s="408" t="s">
        <v>292</v>
      </c>
      <c r="B149" s="410" t="s">
        <v>294</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v>
      </c>
    </row>
    <row r="150" spans="1:36" x14ac:dyDescent="0.15">
      <c r="A150" s="409"/>
      <c r="B150" s="413" t="s">
        <v>295</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x14ac:dyDescent="0.15">
      <c r="A151" s="409"/>
      <c r="B151" s="413" t="s">
        <v>296</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x14ac:dyDescent="0.15">
      <c r="A152" s="269" t="s">
        <v>293</v>
      </c>
      <c r="B152" s="416" t="s">
        <v>310</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x14ac:dyDescent="0.15">
      <c r="A154" s="439" t="s">
        <v>235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x14ac:dyDescent="0.15">
      <c r="A155" s="408" t="s">
        <v>298</v>
      </c>
      <c r="B155" s="411" t="s">
        <v>297</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v>
      </c>
    </row>
    <row r="156" spans="1:36" x14ac:dyDescent="0.15">
      <c r="A156" s="409"/>
      <c r="B156" s="414" t="s">
        <v>301</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v>
      </c>
    </row>
    <row r="157" spans="1:36" ht="13.5" customHeight="1" x14ac:dyDescent="0.15">
      <c r="A157" s="409"/>
      <c r="B157" s="414" t="s">
        <v>302</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v>
      </c>
    </row>
    <row r="158" spans="1:36" ht="13.5" customHeight="1" x14ac:dyDescent="0.15">
      <c r="A158" s="409"/>
      <c r="B158" s="414" t="s">
        <v>303</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v>
      </c>
    </row>
    <row r="159" spans="1:36" ht="27" customHeight="1" x14ac:dyDescent="0.15">
      <c r="A159" s="409"/>
      <c r="B159" s="441" t="s">
        <v>311</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v>
      </c>
    </row>
    <row r="160" spans="1:36" ht="16.5" customHeight="1" x14ac:dyDescent="0.15">
      <c r="A160" s="409"/>
      <c r="B160" s="414" t="s">
        <v>304</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
      </c>
    </row>
    <row r="161" spans="1:36" ht="23.25" customHeight="1" x14ac:dyDescent="0.15">
      <c r="A161" s="440" t="s">
        <v>292</v>
      </c>
      <c r="B161" s="441" t="s">
        <v>299</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v>
      </c>
    </row>
    <row r="162" spans="1:36" ht="25.5" customHeight="1" x14ac:dyDescent="0.15">
      <c r="A162" s="409"/>
      <c r="B162" s="441" t="s">
        <v>305</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v>
      </c>
    </row>
    <row r="163" spans="1:36" ht="25.5" customHeight="1" x14ac:dyDescent="0.15">
      <c r="A163" s="269" t="s">
        <v>293</v>
      </c>
      <c r="B163" s="459" t="s">
        <v>300</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x14ac:dyDescent="0.15"/>
    <row r="165" spans="1:36" x14ac:dyDescent="0.15">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x14ac:dyDescent="0.15">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x14ac:dyDescent="0.15">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x14ac:dyDescent="0.15">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x14ac:dyDescent="0.15">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x14ac:dyDescent="0.15">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x14ac:dyDescent="0.15">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x14ac:dyDescent="0.15">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x14ac:dyDescent="0.15">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x14ac:dyDescent="0.15">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x14ac:dyDescent="0.15">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x14ac:dyDescent="0.15">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x14ac:dyDescent="0.15">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x14ac:dyDescent="0.15">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x14ac:dyDescent="0.15">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x14ac:dyDescent="0.15">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x14ac:dyDescent="0.15">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x14ac:dyDescent="0.15">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x14ac:dyDescent="0.15">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x14ac:dyDescent="0.15">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x14ac:dyDescent="0.15">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x14ac:dyDescent="0.15">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heetViews>
  <sheetFormatPr defaultColWidth="9" defaultRowHeight="13.5" x14ac:dyDescent="0.1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x14ac:dyDescent="0.15">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x14ac:dyDescent="0.2">
      <c r="A2" s="22"/>
      <c r="B2" s="22"/>
      <c r="C2" s="22"/>
      <c r="D2" s="22"/>
      <c r="E2" s="22"/>
      <c r="F2" s="22"/>
      <c r="G2" s="22"/>
      <c r="H2" s="22"/>
      <c r="I2" s="22"/>
      <c r="J2" s="22"/>
      <c r="K2" s="22"/>
      <c r="L2" s="22"/>
      <c r="M2" s="22"/>
      <c r="N2" s="22"/>
      <c r="O2" s="22"/>
      <c r="P2" s="22"/>
      <c r="Q2" s="22"/>
      <c r="R2" s="22"/>
      <c r="S2" s="22"/>
      <c r="T2" s="22"/>
      <c r="U2" s="22"/>
    </row>
    <row r="3" spans="1:22" ht="15" thickBot="1" x14ac:dyDescent="0.2">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x14ac:dyDescent="0.2">
      <c r="A4" s="133"/>
      <c r="B4" s="133"/>
      <c r="C4" s="133"/>
      <c r="D4" s="21"/>
      <c r="E4" s="21"/>
      <c r="F4" s="21"/>
      <c r="G4" s="21"/>
      <c r="H4" s="21"/>
      <c r="I4" s="21"/>
      <c r="J4" s="21"/>
      <c r="K4" s="21"/>
      <c r="L4" s="21"/>
      <c r="M4" s="21"/>
      <c r="N4" s="21"/>
      <c r="O4" s="22"/>
      <c r="P4" s="22"/>
      <c r="Q4" s="22"/>
      <c r="R4" s="22"/>
      <c r="S4" s="22"/>
      <c r="T4" s="22"/>
      <c r="U4" s="22"/>
    </row>
    <row r="5" spans="1:22" ht="13.5" customHeight="1" x14ac:dyDescent="0.15">
      <c r="A5" s="22"/>
      <c r="B5" s="709"/>
      <c r="C5" s="710"/>
      <c r="D5" s="710"/>
      <c r="E5" s="710"/>
      <c r="F5" s="710"/>
      <c r="G5" s="710"/>
      <c r="H5" s="710"/>
      <c r="I5" s="710"/>
      <c r="J5" s="710"/>
      <c r="K5" s="710"/>
      <c r="L5" s="710"/>
      <c r="M5" s="710"/>
      <c r="N5" s="710"/>
      <c r="O5" s="711"/>
      <c r="P5" s="707" t="s">
        <v>66</v>
      </c>
      <c r="Q5" s="183"/>
      <c r="R5" s="22"/>
    </row>
    <row r="6" spans="1:22" ht="10.5" customHeight="1" x14ac:dyDescent="0.15">
      <c r="A6" s="22"/>
      <c r="B6" s="636"/>
      <c r="C6" s="499"/>
      <c r="D6" s="499"/>
      <c r="E6" s="499"/>
      <c r="F6" s="499"/>
      <c r="G6" s="499"/>
      <c r="H6" s="499"/>
      <c r="I6" s="499"/>
      <c r="J6" s="499"/>
      <c r="K6" s="499"/>
      <c r="L6" s="499"/>
      <c r="M6" s="499"/>
      <c r="N6" s="499"/>
      <c r="O6" s="712"/>
      <c r="P6" s="708"/>
      <c r="Q6" s="275"/>
      <c r="R6" s="22"/>
    </row>
    <row r="7" spans="1:22" ht="18" customHeight="1" x14ac:dyDescent="0.15">
      <c r="A7" s="22"/>
      <c r="B7" s="276" t="s">
        <v>107</v>
      </c>
      <c r="C7" s="277"/>
      <c r="D7" s="277"/>
      <c r="E7" s="277"/>
      <c r="F7" s="277"/>
      <c r="G7" s="277"/>
      <c r="H7" s="277"/>
      <c r="I7" s="277"/>
      <c r="J7" s="277"/>
      <c r="K7" s="277"/>
      <c r="L7" s="277"/>
      <c r="M7" s="277"/>
      <c r="N7" s="277"/>
      <c r="O7" s="277"/>
      <c r="P7" s="278">
        <f>SUM(R19:R118)</f>
        <v>38081062</v>
      </c>
      <c r="Q7" s="183"/>
      <c r="R7" s="22"/>
    </row>
    <row r="8" spans="1:22" ht="18" customHeight="1" x14ac:dyDescent="0.15">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x14ac:dyDescent="0.2">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x14ac:dyDescent="0.15">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x14ac:dyDescent="0.15">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x14ac:dyDescent="0.2">
      <c r="A12" s="87"/>
      <c r="B12" s="87"/>
      <c r="C12" s="87"/>
      <c r="D12" s="87"/>
      <c r="E12" s="87"/>
      <c r="F12" s="87"/>
      <c r="G12" s="87"/>
      <c r="H12" s="87"/>
      <c r="I12" s="87"/>
      <c r="J12" s="87"/>
      <c r="K12" s="87"/>
      <c r="L12" s="87"/>
      <c r="M12" s="87"/>
      <c r="N12" s="87"/>
      <c r="O12" s="283"/>
      <c r="P12" s="22"/>
      <c r="Q12" s="22"/>
      <c r="R12" s="22"/>
      <c r="S12" s="22"/>
      <c r="T12" s="22"/>
      <c r="U12" s="22"/>
    </row>
    <row r="13" spans="1:22" ht="24" customHeight="1" x14ac:dyDescent="0.15">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x14ac:dyDescent="0.15">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x14ac:dyDescent="0.15">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x14ac:dyDescent="0.15">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x14ac:dyDescent="0.15">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x14ac:dyDescent="0.15">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x14ac:dyDescent="0.15">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x14ac:dyDescent="0.15">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x14ac:dyDescent="0.15">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x14ac:dyDescent="0.15">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x14ac:dyDescent="0.15">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x14ac:dyDescent="0.15">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x14ac:dyDescent="0.15">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x14ac:dyDescent="0.15">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x14ac:dyDescent="0.15">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x14ac:dyDescent="0.15">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x14ac:dyDescent="0.15">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x14ac:dyDescent="0.15">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x14ac:dyDescent="0.15">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x14ac:dyDescent="0.15">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x14ac:dyDescent="0.15">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x14ac:dyDescent="0.15">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x14ac:dyDescent="0.15">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x14ac:dyDescent="0.15">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x14ac:dyDescent="0.15">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x14ac:dyDescent="0.15">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x14ac:dyDescent="0.15">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x14ac:dyDescent="0.15">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x14ac:dyDescent="0.15">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x14ac:dyDescent="0.15">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x14ac:dyDescent="0.15">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x14ac:dyDescent="0.15">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x14ac:dyDescent="0.15">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x14ac:dyDescent="0.15">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x14ac:dyDescent="0.15">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x14ac:dyDescent="0.15">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x14ac:dyDescent="0.15">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x14ac:dyDescent="0.15">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x14ac:dyDescent="0.15">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x14ac:dyDescent="0.15">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x14ac:dyDescent="0.15">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x14ac:dyDescent="0.15">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x14ac:dyDescent="0.15">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x14ac:dyDescent="0.15">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x14ac:dyDescent="0.15">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x14ac:dyDescent="0.15">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x14ac:dyDescent="0.15">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x14ac:dyDescent="0.15">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x14ac:dyDescent="0.15">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x14ac:dyDescent="0.15">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x14ac:dyDescent="0.15">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x14ac:dyDescent="0.15">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x14ac:dyDescent="0.15">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x14ac:dyDescent="0.15">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x14ac:dyDescent="0.15">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x14ac:dyDescent="0.15">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x14ac:dyDescent="0.15">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x14ac:dyDescent="0.15">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x14ac:dyDescent="0.15">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x14ac:dyDescent="0.15">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x14ac:dyDescent="0.15">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x14ac:dyDescent="0.15">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x14ac:dyDescent="0.15">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x14ac:dyDescent="0.15">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x14ac:dyDescent="0.15">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x14ac:dyDescent="0.15">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x14ac:dyDescent="0.15">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x14ac:dyDescent="0.15">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x14ac:dyDescent="0.15">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x14ac:dyDescent="0.15">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x14ac:dyDescent="0.15">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x14ac:dyDescent="0.15">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x14ac:dyDescent="0.15">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x14ac:dyDescent="0.15">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x14ac:dyDescent="0.15">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x14ac:dyDescent="0.15">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x14ac:dyDescent="0.15">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x14ac:dyDescent="0.15">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x14ac:dyDescent="0.15">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x14ac:dyDescent="0.15">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x14ac:dyDescent="0.15">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x14ac:dyDescent="0.15">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x14ac:dyDescent="0.15">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x14ac:dyDescent="0.15">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x14ac:dyDescent="0.15">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x14ac:dyDescent="0.15">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x14ac:dyDescent="0.15">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x14ac:dyDescent="0.15">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x14ac:dyDescent="0.15">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x14ac:dyDescent="0.15">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x14ac:dyDescent="0.15">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x14ac:dyDescent="0.15">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x14ac:dyDescent="0.15">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x14ac:dyDescent="0.15">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x14ac:dyDescent="0.15">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x14ac:dyDescent="0.15">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x14ac:dyDescent="0.15">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x14ac:dyDescent="0.15">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x14ac:dyDescent="0.15">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x14ac:dyDescent="0.15">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x14ac:dyDescent="0.15">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x14ac:dyDescent="0.15">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x14ac:dyDescent="0.15">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x14ac:dyDescent="0.15">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x14ac:dyDescent="0.15">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x14ac:dyDescent="0.2">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x14ac:dyDescent="0.15">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神谷　英男</cp:lastModifiedBy>
  <cp:lastPrinted>2023-02-27T08:06:40Z</cp:lastPrinted>
  <dcterms:created xsi:type="dcterms:W3CDTF">2023-01-10T13:53:21Z</dcterms:created>
  <dcterms:modified xsi:type="dcterms:W3CDTF">2024-03-25T12:18:23Z</dcterms:modified>
</cp:coreProperties>
</file>