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X:\⑦決算・消費税関係\令和6年度事業分決算\08-070114公営企業に係る経営比較分析表（令和５年度決算）の分析等について（照会）\02回答\"/>
    </mc:Choice>
  </mc:AlternateContent>
  <xr:revisionPtr revIDLastSave="0" documentId="13_ncr:1_{11BF851B-5D37-4CBE-83EA-6D7A909C607D}" xr6:coauthVersionLast="47" xr6:coauthVersionMax="47" xr10:uidLastSave="{00000000-0000-0000-0000-000000000000}"/>
  <workbookProtection workbookAlgorithmName="SHA-512" workbookHashValue="vKVcFu/NoFNXI19cOkhpafbHyfQGE/lyPnHhpm+8ipOVsQbKXhCkqeNXpqf+kZv4kSjNi6bjMRDbjpoNgX+FfQ==" workbookSaltValue="M0z9alMc+OiD5zbBrF9vsg==" workbookSpinCount="100000" lockStructure="1"/>
  <bookViews>
    <workbookView xWindow="-120" yWindow="-120" windowWidth="21840" windowHeight="13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D10" i="4"/>
  <c r="P10" i="4"/>
  <c r="AT8" i="4"/>
  <c r="W8"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<sst xmlns="http://schemas.openxmlformats.org/spreadsheetml/2006/main" count="236" uniqueCount="115">
  <si>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</si>
  <si>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</si>
  <si>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</si>
  <si>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</si>
  <si>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</si>
  <si>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</si>
  <si>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</si>
  <si>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</si>
  <si>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</si>
  <si>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</si>
  <si>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</si>
  <si>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</si>
  <si>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</si>
  <si>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</si>
  <si>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</si>
  <si>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</si>
  <si>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</si>
  <si>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</si>
  <si>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</si>
  <si>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</si>
  <si>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</si>
  <si>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</si>
  <si>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</si>
  <si>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</si>
  <si>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</si>
  <si>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</si>
  <si>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</si>
  <si>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</si>
  <si>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</si>
  <si>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</si>
  <si>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</si>
  <si>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</si>
  <si>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</si>
  <si>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</si>
  <si>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</si>
  <si>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</si>
  <si>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</si>
  <si>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</si>
  <si>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</si>
  <si>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</si>
  <si>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</si>
  <si>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</si>
  <si>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</si>
  <si>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</si>
  <si>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</si>
  <si>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</si>
  <si>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</si>
  <si>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</si>
  <si>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</si>
  <si>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</si>
  <si>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</si>
  <si>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</si>
  <si>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</si>
  <si>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</si>
  <si>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</si>
  <si>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</si>
  <si>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</si>
  <si>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</si>
  <si>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</si>
  <si>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</si>
  <si>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</si>
  <si>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</si>
  <si>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</si>
  <si>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</si>
  <si>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</si>
  <si>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</si>
  <si>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</si>
  <si>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</si>
  <si>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</si>
  <si>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</si>
  <si>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</si>
  <si>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</si>
  <si>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</si>
  <si>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</si>
  <si>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</si>
  <si>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</si>
  <si>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</si>
  <si>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</si>
  <si>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</si>
  <si>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</si>
  <si>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</si>
  <si>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</si>
  <si>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</si>
  <si>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</si>
  <si>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</si>
  <si>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</si>
  <si>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</si>
  <si>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</si>
  <si>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</si>
  <si>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</si>
  <si>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</si>
  <si>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</si>
  <si>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</si>
  <si>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</si>
  <si>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</si>
  <si>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</si>
  <si>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刈谷市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</si>
  <si>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</si>
  <si>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</si>
  <si>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</si>
  <si>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</si>
  <si>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</si>
  <si>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</si>
  <si>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</si>
  <si>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</si>
  <si>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</si>
  <si>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</si>
  <si>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</si>
  <si>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</si>
  <si>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</si>
  <si>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</si>
  <si>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</si>
  <si>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前年度に比べ上昇したものの全国平均、類似団体平均ともに下回っています。今後も施設の老朽化に伴い上昇していく見込みのため、ストックマネジメント計画に基づき、適切な維持管理・更新等を行っていきます。
②管渠老朽化率、③管渠改善率はいずれも全国平均、類似団体平均を下回っています。当市は昭和27年度から下水道事業に着手しており、今後は老朽化による更新需要が拡大していく見通しであり、各指標は上昇していく見込みです。そのため、ストックマネジメント計画に基づき、適切な維持管理・更新等を行っていきます。</t>
    <phoneticPr fontId="4"/>
  </si>
  <si>
    <t>　経費回収率が低く、不足分を一般会計からの繰入金に依存した大変厳しい経営状況が続いています。
　将来的に安定した下水道サービスを提供していくために、令和６年度に改定した中長期的な経営の基本計画である経営戦略の進捗管理・検証を適宜行い、収入増加及び支出削減等による収支改善や下水道使用料の適正化に向けた取り組みを推進していくことが必要と考えています。
　また、令和８年度に予定している使用料改定により、一般会計からの繰入金の依存を解消し独立採算制の確保、経営の安定化が図られる見通しです。</t>
    <rPh sb="80" eb="82">
      <t>カイテイ</t>
    </rPh>
    <rPh sb="185" eb="187">
      <t>ヨテイ</t>
    </rPh>
    <rPh sb="191" eb="196">
      <t>シヨウリョウカイテイ</t>
    </rPh>
    <rPh sb="214" eb="216">
      <t>カイショウ</t>
    </rPh>
    <rPh sb="217" eb="219">
      <t>ドクリツ</t>
    </rPh>
    <rPh sb="219" eb="221">
      <t>サイサン</t>
    </rPh>
    <rPh sb="221" eb="222">
      <t>セイ</t>
    </rPh>
    <rPh sb="223" eb="225">
      <t>カクホ</t>
    </rPh>
    <rPh sb="229" eb="232">
      <t>アンテイカ</t>
    </rPh>
    <rPh sb="233" eb="234">
      <t>ハカ</t>
    </rPh>
    <rPh sb="237" eb="239">
      <t>ミトオ</t>
    </rPh>
    <phoneticPr fontId="4"/>
  </si>
  <si>
    <r>
      <t>①経常収支比率は100％を上回っており、例年並みの黒字となっていますが、収支の不足分は一般会計からの繰入金で賄っている状況が続いています。
③流動比率は</t>
    </r>
    <r>
      <rPr>
        <sz val="11"/>
        <rFont val="ＭＳ ゴシック"/>
        <family val="3"/>
        <charset val="128"/>
      </rPr>
      <t xml:space="preserve">、未払金の増加に比べ預金・未収金の増加の割合が大きかったため、前年度に比べ数値は改善しています。
</t>
    </r>
    <r>
      <rPr>
        <sz val="11"/>
        <color theme="1"/>
        <rFont val="ＭＳ ゴシック"/>
        <family val="3"/>
        <charset val="128"/>
      </rPr>
      <t xml:space="preserve">
④企業債残高対事業規模比率は、全国平均、類似団体平均ともに上回っていますが、償還額を超えない範囲での借入を行っていることから、今後も順調に償還が進み、徐々に改善していくと考えています。
⑤経費回収率、⑥汚水処理原価はいずれも全国平均、類似団体平均を下回っています。令和２年度はコロナ禍対策による下水道使用料減免分を一般会計から繰り入れたことで、経費回収率が低下しました。令和６年度は物価上昇等の影響により汚水処理費が前年よりも増加し、経費回収率が若干低下しました。令和８年度より使用料改定を行う予定であり、経費回収率は改善し、全国平均、類似団体平均と同水準に達する見通しです</t>
    </r>
    <r>
      <rPr>
        <sz val="11"/>
        <rFont val="ＭＳ ゴシック"/>
        <family val="3"/>
        <charset val="128"/>
      </rPr>
      <t>。</t>
    </r>
    <r>
      <rPr>
        <sz val="11"/>
        <color theme="1"/>
        <rFont val="ＭＳ ゴシック"/>
        <family val="3"/>
        <charset val="128"/>
      </rPr>
      <t xml:space="preserve">
⑧水洗化率は、算出方法の変更（住基情報と地図情報システムの連携精度の向上）により増加しているものの、全国平均、類似団体平均ともに下回っているため、引き続き、未接続世帯に対するPR活動など、水洗化率向上に取り組んでいく必要があると考えています。</t>
    </r>
    <rPh sb="319" eb="323">
      <t>ブッカジョウショウ</t>
    </rPh>
    <rPh sb="323" eb="324">
      <t>ナド</t>
    </rPh>
    <rPh sb="325" eb="327">
      <t>エイキョウ</t>
    </rPh>
    <rPh sb="351" eb="353">
      <t>ジャッカン</t>
    </rPh>
    <rPh sb="353" eb="355">
      <t>テイカ</t>
    </rPh>
    <rPh sb="360" eb="362">
      <t>レイワ</t>
    </rPh>
    <rPh sb="363" eb="365">
      <t>ネンド</t>
    </rPh>
    <rPh sb="367" eb="372">
      <t>シヨウリョウカイテイ</t>
    </rPh>
    <rPh sb="373" eb="374">
      <t>オコナ</t>
    </rPh>
    <rPh sb="375" eb="377">
      <t>ヨテイ</t>
    </rPh>
    <rPh sb="391" eb="393">
      <t>ゼンコク</t>
    </rPh>
    <rPh sb="393" eb="395">
      <t>ヘイキン</t>
    </rPh>
    <rPh sb="396" eb="400">
      <t>ルイジダンタイ</t>
    </rPh>
    <rPh sb="400" eb="402">
      <t>ヘイキン</t>
    </rPh>
    <rPh sb="403" eb="406">
      <t>ドウスイジュン</t>
    </rPh>
    <rPh sb="407" eb="408">
      <t>タッ</t>
    </rPh>
    <rPh sb="410" eb="412">
      <t>ミトオ</t>
    </rPh>
    <rPh sb="425" eb="429">
      <t>サンシュツホウホウ</t>
    </rPh>
    <rPh sb="430" eb="432">
      <t>ヘンコウ</t>
    </rPh>
    <rPh sb="433" eb="435">
      <t>ジュウキ</t>
    </rPh>
    <rPh sb="435" eb="437">
      <t>ジョウホウ</t>
    </rPh>
    <rPh sb="438" eb="440">
      <t>チズ</t>
    </rPh>
    <rPh sb="440" eb="442">
      <t>ジョウホウ</t>
    </rPh>
    <rPh sb="447" eb="449">
      <t>レンケイ</t>
    </rPh>
    <rPh sb="449" eb="451">
      <t>セイド</t>
    </rPh>
    <rPh sb="452" eb="454">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</si>
</sst>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0.1</c:v>
                </c:pt>
                <c:pt idx="2">
                  <c:v>0.1</c:v>
                </c:pt>
                <c:pt idx="3">
                  <c:v>0.14000000000000001</c:v>
                </c:pt>
                <c:pt idx="4">
                  <c:v>0.18</c:v>
                </c:pt>
              </c:numCache>
            </c:numRef>
          </c:val>
          <c:extLst>
            <c:ext xmlns:c16="http://schemas.microsoft.com/office/drawing/2014/chart" uri="{C3380CC4-5D6E-409C-BE32-E72D297353CC}">
              <c16:uniqueId val="{00000000-86B6-4907-A8F6-496804C534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86B6-4907-A8F6-496804C534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44-494E-887A-605DE76C28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0F44-494E-887A-605DE76C28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91.64</c:v>
                </c:pt>
                <c:pt idx="1">
                  <c:v>91.94</c:v>
                </c:pt>
                <c:pt idx="2">
                  <c:v>92.33</c:v>
                </c:pt>
                <c:pt idx="3">
                  <c:v>92.6</c:v>
                </c:pt>
                <c:pt idx="4">
                  <c:v>94.07</c:v>
                </c:pt>
              </c:numCache>
            </c:numRef>
          </c:val>
          <c:extLst>
            <c:ext xmlns:c16="http://schemas.microsoft.com/office/drawing/2014/chart" uri="{C3380CC4-5D6E-409C-BE32-E72D297353CC}">
              <c16:uniqueId val="{00000000-A7DB-42F8-A81C-47B0EDA96C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A7DB-42F8-A81C-47B0EDA96C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100.26</c:v>
                </c:pt>
                <c:pt idx="1">
                  <c:v>100.76</c:v>
                </c:pt>
                <c:pt idx="2">
                  <c:v>94.39</c:v>
                </c:pt>
                <c:pt idx="3">
                  <c:v>100.97</c:v>
                </c:pt>
                <c:pt idx="4">
                  <c:v>100.51</c:v>
                </c:pt>
              </c:numCache>
            </c:numRef>
          </c:val>
          <c:extLst>
            <c:ext xmlns:c16="http://schemas.microsoft.com/office/drawing/2014/chart" uri="{C3380CC4-5D6E-409C-BE32-E72D297353CC}">
              <c16:uniqueId val="{00000000-17A8-45DC-8D04-769DF72A83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17A8-45DC-8D04-769DF72A83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11.22</c:v>
                </c:pt>
                <c:pt idx="1">
                  <c:v>13.86</c:v>
                </c:pt>
                <c:pt idx="2">
                  <c:v>16.48</c:v>
                </c:pt>
                <c:pt idx="3">
                  <c:v>18.96</c:v>
                </c:pt>
                <c:pt idx="4">
                  <c:v>21.27</c:v>
                </c:pt>
              </c:numCache>
            </c:numRef>
          </c:val>
          <c:extLst>
            <c:ext xmlns:c16="http://schemas.microsoft.com/office/drawing/2014/chart" uri="{C3380CC4-5D6E-409C-BE32-E72D297353CC}">
              <c16:uniqueId val="{00000000-34DE-4C42-A010-4ACC883EB7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34DE-4C42-A010-4ACC883EB7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4.8099999999999996</c:v>
                </c:pt>
                <c:pt idx="1">
                  <c:v>5.45</c:v>
                </c:pt>
                <c:pt idx="2">
                  <c:v>6.49</c:v>
                </c:pt>
                <c:pt idx="3">
                  <c:v>7.67</c:v>
                </c:pt>
                <c:pt idx="4">
                  <c:v>8.0399999999999991</c:v>
                </c:pt>
              </c:numCache>
            </c:numRef>
          </c:val>
          <c:extLst>
            <c:ext xmlns:c16="http://schemas.microsoft.com/office/drawing/2014/chart" uri="{C3380CC4-5D6E-409C-BE32-E72D297353CC}">
              <c16:uniqueId val="{00000000-4E68-498D-9FEA-E285A1557F6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4E68-498D-9FEA-E285A1557F6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F4-4E94-8572-6986BE0B570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6AF4-4E94-8572-6986BE0B570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37.17</c:v>
                </c:pt>
                <c:pt idx="1">
                  <c:v>45.55</c:v>
                </c:pt>
                <c:pt idx="2">
                  <c:v>58.05</c:v>
                </c:pt>
                <c:pt idx="3">
                  <c:v>73.08</c:v>
                </c:pt>
                <c:pt idx="4">
                  <c:v>90.92</c:v>
                </c:pt>
              </c:numCache>
            </c:numRef>
          </c:val>
          <c:extLst>
            <c:ext xmlns:c16="http://schemas.microsoft.com/office/drawing/2014/chart" uri="{C3380CC4-5D6E-409C-BE32-E72D297353CC}">
              <c16:uniqueId val="{00000000-9FAF-4FF6-8377-5BCE08E87E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9FAF-4FF6-8377-5BCE08E87E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991.27</c:v>
                </c:pt>
                <c:pt idx="1">
                  <c:v>827.74</c:v>
                </c:pt>
                <c:pt idx="2">
                  <c:v>777.86</c:v>
                </c:pt>
                <c:pt idx="3">
                  <c:v>753.82</c:v>
                </c:pt>
                <c:pt idx="4">
                  <c:v>681.1</c:v>
                </c:pt>
              </c:numCache>
            </c:numRef>
          </c:val>
          <c:extLst>
            <c:ext xmlns:c16="http://schemas.microsoft.com/office/drawing/2014/chart" uri="{C3380CC4-5D6E-409C-BE32-E72D297353CC}">
              <c16:uniqueId val="{00000000-2688-4C4B-81E0-79605B4888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2688-4C4B-81E0-79605B4888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71.27</c:v>
                </c:pt>
                <c:pt idx="1">
                  <c:v>81.790000000000006</c:v>
                </c:pt>
                <c:pt idx="2">
                  <c:v>83.32</c:v>
                </c:pt>
                <c:pt idx="3">
                  <c:v>78.709999999999994</c:v>
                </c:pt>
                <c:pt idx="4">
                  <c:v>78.27</c:v>
                </c:pt>
              </c:numCache>
            </c:numRef>
          </c:val>
          <c:extLst>
            <c:ext xmlns:c16="http://schemas.microsoft.com/office/drawing/2014/chart" uri="{C3380CC4-5D6E-409C-BE32-E72D297353CC}">
              <c16:uniqueId val="{00000000-EF46-45B3-A527-54E07C2819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EF46-45B3-A527-54E07C2819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118.01</c:v>
                </c:pt>
                <c:pt idx="1">
                  <c:v>117.24</c:v>
                </c:pt>
                <c:pt idx="2">
                  <c:v>115.59</c:v>
                </c:pt>
                <c:pt idx="3">
                  <c:v>122.68</c:v>
                </c:pt>
                <c:pt idx="4">
                  <c:v>123.44</c:v>
                </c:pt>
              </c:numCache>
            </c:numRef>
          </c:val>
          <c:extLst>
            <c:ext xmlns:c16="http://schemas.microsoft.com/office/drawing/2014/chart" uri="{C3380CC4-5D6E-409C-BE32-E72D297353CC}">
              <c16:uniqueId val="{00000000-1E57-46E0-85E8-73F547604AB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1E57-46E0-85E8-73F547604AB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36" zoomScale="130" zoomScaleNormal="13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愛知県　刈谷市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非設置</v>
      </c>
      <c r="AE8" s="65"/>
      <c r="AF8" s="65"/>
      <c r="AG8" s="65"/>
      <c r="AH8" s="65"/>
      <c r="AI8" s="65"/>
      <c r="AJ8" s="65"/>
      <c r="AK8" s="3"/>
      <c r="AL8" s="45">
        <f>データ!S6</f>
        <v>152984</v>
      </c>
      <c r="AM8" s="45"/>
      <c r="AN8" s="45"/>
      <c r="AO8" s="45"/>
      <c r="AP8" s="45"/>
      <c r="AQ8" s="45"/>
      <c r="AR8" s="45"/>
      <c r="AS8" s="45"/>
      <c r="AT8" s="44">
        <f>データ!T6</f>
        <v>50.39</v>
      </c>
      <c r="AU8" s="44"/>
      <c r="AV8" s="44"/>
      <c r="AW8" s="44"/>
      <c r="AX8" s="44"/>
      <c r="AY8" s="44"/>
      <c r="AZ8" s="44"/>
      <c r="BA8" s="44"/>
      <c r="BB8" s="44">
        <f>データ!U6</f>
        <v>3036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75.069999999999993</v>
      </c>
      <c r="J10" s="44"/>
      <c r="K10" s="44"/>
      <c r="L10" s="44"/>
      <c r="M10" s="44"/>
      <c r="N10" s="44"/>
      <c r="O10" s="44"/>
      <c r="P10" s="44">
        <f>データ!P6</f>
        <v>93.85</v>
      </c>
      <c r="Q10" s="44"/>
      <c r="R10" s="44"/>
      <c r="S10" s="44"/>
      <c r="T10" s="44"/>
      <c r="U10" s="44"/>
      <c r="V10" s="44"/>
      <c r="W10" s="44">
        <f>データ!Q6</f>
        <v>76.33</v>
      </c>
      <c r="X10" s="44"/>
      <c r="Y10" s="44"/>
      <c r="Z10" s="44"/>
      <c r="AA10" s="44"/>
      <c r="AB10" s="44"/>
      <c r="AC10" s="44"/>
      <c r="AD10" s="45">
        <f>データ!R6</f>
        <v>1650</v>
      </c>
      <c r="AE10" s="45"/>
      <c r="AF10" s="45"/>
      <c r="AG10" s="45"/>
      <c r="AH10" s="45"/>
      <c r="AI10" s="45"/>
      <c r="AJ10" s="45"/>
      <c r="AK10" s="2"/>
      <c r="AL10" s="45">
        <f>データ!V6</f>
        <v>143450</v>
      </c>
      <c r="AM10" s="45"/>
      <c r="AN10" s="45"/>
      <c r="AO10" s="45"/>
      <c r="AP10" s="45"/>
      <c r="AQ10" s="45"/>
      <c r="AR10" s="45"/>
      <c r="AS10" s="45"/>
      <c r="AT10" s="44">
        <f>データ!W6</f>
        <v>22.82</v>
      </c>
      <c r="AU10" s="44"/>
      <c r="AV10" s="44"/>
      <c r="AW10" s="44"/>
      <c r="AX10" s="44"/>
      <c r="AY10" s="44"/>
      <c r="AZ10" s="44"/>
      <c r="BA10" s="44"/>
      <c r="BB10" s="44">
        <f>データ!X6</f>
        <v>6286.15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Dcvgb0nZcGNot7qluBW1QUsu1CY3gwyTxpKNqkwk/Hfl2uIZ2KAzuXNYyx6yHpN6KT0eZ2YgngPdnNhy3GacQ==" saltValue="6cSBNN23oaZH54oo8mGN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232106</v>
      </c>
      <c r="D6" s="19">
        <f t="shared" si="3"/>
        <v>46</v>
      </c>
      <c r="E6" s="19">
        <f t="shared" si="3"/>
        <v>17</v>
      </c>
      <c r="F6" s="19">
        <f t="shared" si="3"/>
        <v>1</v>
      </c>
      <c r="G6" s="19">
        <f t="shared" si="3"/>
        <v>0</v>
      </c>
      <c r="H6" s="19" t="str">
        <f t="shared" si="3"/>
        <v>愛知県　刈谷市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75.069999999999993</v>
      </c>
      <c r="P6" s="20">
        <f t="shared" si="3"/>
        <v>93.85</v>
      </c>
      <c r="Q6" s="20">
        <f t="shared" si="3"/>
        <v>76.33</v>
      </c>
      <c r="R6" s="20">
        <f t="shared" si="3"/>
        <v>1650</v>
      </c>
      <c r="S6" s="20">
        <f t="shared" si="3"/>
        <v>152984</v>
      </c>
      <c r="T6" s="20">
        <f t="shared" si="3"/>
        <v>50.39</v>
      </c>
      <c r="U6" s="20">
        <f t="shared" si="3"/>
        <v>3036</v>
      </c>
      <c r="V6" s="20">
        <f t="shared" si="3"/>
        <v>143450</v>
      </c>
      <c r="W6" s="20">
        <f t="shared" si="3"/>
        <v>22.82</v>
      </c>
      <c r="X6" s="20">
        <f t="shared" si="3"/>
        <v>6286.15</v>
      </c>
      <c r="Y6" s="21">
        <f>IF(Y7="",NA(),Y7)</f>
        <v>100.26</v>
      </c>
      <c r="Z6" s="21">
        <f t="shared" ref="Z6:AH6" si="4">IF(Z7="",NA(),Z7)</f>
        <v>100.76</v>
      </c>
      <c r="AA6" s="21">
        <f t="shared" si="4"/>
        <v>94.39</v>
      </c>
      <c r="AB6" s="21">
        <f t="shared" si="4"/>
        <v>100.97</v>
      </c>
      <c r="AC6" s="21">
        <f t="shared" si="4"/>
        <v>100.51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37.17</v>
      </c>
      <c r="AV6" s="21">
        <f t="shared" ref="AV6:BD6" si="6">IF(AV7="",NA(),AV7)</f>
        <v>45.55</v>
      </c>
      <c r="AW6" s="21">
        <f t="shared" si="6"/>
        <v>58.05</v>
      </c>
      <c r="AX6" s="21">
        <f t="shared" si="6"/>
        <v>73.08</v>
      </c>
      <c r="AY6" s="21">
        <f t="shared" si="6"/>
        <v>90.92</v>
      </c>
      <c r="AZ6" s="21">
        <f t="shared" si="6"/>
        <v>72.930000000000007</v>
      </c>
      <c r="BA6" s="21">
        <f t="shared" si="6"/>
        <v>80.08</v>
      </c>
      <c r="BB6" s="21">
        <f t="shared" si="6"/>
        <v>87.33</v>
      </c>
      <c r="BC6" s="21">
        <f t="shared" si="6"/>
        <v>92.26</v>
      </c>
      <c r="BD6" s="21">
        <f t="shared" si="6"/>
        <v>99.9</v>
      </c>
      <c r="BE6" s="20" t="str">
        <f>IF(BE7="","",IF(BE7="-","【-】","【"&amp;SUBSTITUTE(TEXT(BE7,"#,##0.00"),"-","△")&amp;"】"))</f>
        <v>【82.75】</v>
      </c>
      <c r="BF6" s="21">
        <f>IF(BF7="",NA(),BF7)</f>
        <v>991.27</v>
      </c>
      <c r="BG6" s="21">
        <f t="shared" ref="BG6:BO6" si="7">IF(BG7="",NA(),BG7)</f>
        <v>827.74</v>
      </c>
      <c r="BH6" s="21">
        <f t="shared" si="7"/>
        <v>777.86</v>
      </c>
      <c r="BI6" s="21">
        <f t="shared" si="7"/>
        <v>753.82</v>
      </c>
      <c r="BJ6" s="21">
        <f t="shared" si="7"/>
        <v>681.1</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71.27</v>
      </c>
      <c r="BR6" s="21">
        <f t="shared" ref="BR6:BZ6" si="8">IF(BR7="",NA(),BR7)</f>
        <v>81.790000000000006</v>
      </c>
      <c r="BS6" s="21">
        <f t="shared" si="8"/>
        <v>83.32</v>
      </c>
      <c r="BT6" s="21">
        <f t="shared" si="8"/>
        <v>78.709999999999994</v>
      </c>
      <c r="BU6" s="21">
        <f t="shared" si="8"/>
        <v>78.27</v>
      </c>
      <c r="BV6" s="21">
        <f t="shared" si="8"/>
        <v>98.61</v>
      </c>
      <c r="BW6" s="21">
        <f t="shared" si="8"/>
        <v>98.75</v>
      </c>
      <c r="BX6" s="21">
        <f t="shared" si="8"/>
        <v>98.36</v>
      </c>
      <c r="BY6" s="21">
        <f t="shared" si="8"/>
        <v>97.29</v>
      </c>
      <c r="BZ6" s="21">
        <f t="shared" si="8"/>
        <v>99.29</v>
      </c>
      <c r="CA6" s="20" t="str">
        <f>IF(CA7="","",IF(CA7="-","【-】","【"&amp;SUBSTITUTE(TEXT(CA7,"#,##0.00"),"-","△")&amp;"】"))</f>
        <v>【97.94】</v>
      </c>
      <c r="CB6" s="21">
        <f>IF(CB7="",NA(),CB7)</f>
        <v>118.01</v>
      </c>
      <c r="CC6" s="21">
        <f t="shared" ref="CC6:CK6" si="9">IF(CC7="",NA(),CC7)</f>
        <v>117.24</v>
      </c>
      <c r="CD6" s="21">
        <f t="shared" si="9"/>
        <v>115.59</v>
      </c>
      <c r="CE6" s="21">
        <f t="shared" si="9"/>
        <v>122.68</v>
      </c>
      <c r="CF6" s="21">
        <f t="shared" si="9"/>
        <v>123.44</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91.64</v>
      </c>
      <c r="CY6" s="21">
        <f t="shared" ref="CY6:DG6" si="11">IF(CY7="",NA(),CY7)</f>
        <v>91.94</v>
      </c>
      <c r="CZ6" s="21">
        <f t="shared" si="11"/>
        <v>92.33</v>
      </c>
      <c r="DA6" s="21">
        <f t="shared" si="11"/>
        <v>92.6</v>
      </c>
      <c r="DB6" s="21">
        <f t="shared" si="11"/>
        <v>94.07</v>
      </c>
      <c r="DC6" s="21">
        <f t="shared" si="11"/>
        <v>94.56</v>
      </c>
      <c r="DD6" s="21">
        <f t="shared" si="11"/>
        <v>94.75</v>
      </c>
      <c r="DE6" s="21">
        <f t="shared" si="11"/>
        <v>94.92</v>
      </c>
      <c r="DF6" s="21">
        <f t="shared" si="11"/>
        <v>95.01</v>
      </c>
      <c r="DG6" s="21">
        <f t="shared" si="11"/>
        <v>94.96</v>
      </c>
      <c r="DH6" s="20" t="str">
        <f>IF(DH7="","",IF(DH7="-","【-】","【"&amp;SUBSTITUTE(TEXT(DH7,"#,##0.00"),"-","△")&amp;"】"))</f>
        <v>【96.00】</v>
      </c>
      <c r="DI6" s="21">
        <f>IF(DI7="",NA(),DI7)</f>
        <v>11.22</v>
      </c>
      <c r="DJ6" s="21">
        <f t="shared" ref="DJ6:DR6" si="12">IF(DJ7="",NA(),DJ7)</f>
        <v>13.86</v>
      </c>
      <c r="DK6" s="21">
        <f t="shared" si="12"/>
        <v>16.48</v>
      </c>
      <c r="DL6" s="21">
        <f t="shared" si="12"/>
        <v>18.96</v>
      </c>
      <c r="DM6" s="21">
        <f t="shared" si="12"/>
        <v>21.27</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4.8099999999999996</v>
      </c>
      <c r="DU6" s="21">
        <f t="shared" ref="DU6:EC6" si="13">IF(DU7="",NA(),DU7)</f>
        <v>5.45</v>
      </c>
      <c r="DV6" s="21">
        <f t="shared" si="13"/>
        <v>6.49</v>
      </c>
      <c r="DW6" s="21">
        <f t="shared" si="13"/>
        <v>7.67</v>
      </c>
      <c r="DX6" s="21">
        <f t="shared" si="13"/>
        <v>8.0399999999999991</v>
      </c>
      <c r="DY6" s="21">
        <f t="shared" si="13"/>
        <v>5.64</v>
      </c>
      <c r="DZ6" s="21">
        <f t="shared" si="13"/>
        <v>6.43</v>
      </c>
      <c r="EA6" s="21">
        <f t="shared" si="13"/>
        <v>7.75</v>
      </c>
      <c r="EB6" s="21">
        <f t="shared" si="13"/>
        <v>9.44</v>
      </c>
      <c r="EC6" s="21">
        <f t="shared" si="13"/>
        <v>10.69</v>
      </c>
      <c r="ED6" s="20" t="str">
        <f>IF(ED7="","",IF(ED7="-","【-】","【"&amp;SUBSTITUTE(TEXT(ED7,"#,##0.00"),"-","△")&amp;"】"))</f>
        <v>【9.46】</v>
      </c>
      <c r="EE6" s="20">
        <f>IF(EE7="",NA(),EE7)</f>
        <v>0</v>
      </c>
      <c r="EF6" s="21">
        <f t="shared" ref="EF6:EN6" si="14">IF(EF7="",NA(),EF7)</f>
        <v>0.1</v>
      </c>
      <c r="EG6" s="21">
        <f t="shared" si="14"/>
        <v>0.1</v>
      </c>
      <c r="EH6" s="21">
        <f t="shared" si="14"/>
        <v>0.14000000000000001</v>
      </c>
      <c r="EI6" s="21">
        <f t="shared" si="14"/>
        <v>0.18</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15">
      <c r="A7" s="14"/>
      <c r="B7" s="23">
        <v>2024</v>
      </c>
      <c r="C7" s="23">
        <v>232106</v>
      </c>
      <c r="D7" s="23">
        <v>46</v>
      </c>
      <c r="E7" s="23">
        <v>17</v>
      </c>
      <c r="F7" s="23">
        <v>1</v>
      </c>
      <c r="G7" s="23">
        <v>0</v>
      </c>
      <c r="H7" s="23" t="s">
        <v>96</v>
      </c>
      <c r="I7" s="23" t="s">
        <v>97</v>
      </c>
      <c r="J7" s="23" t="s">
        <v>98</v>
      </c>
      <c r="K7" s="23" t="s">
        <v>99</v>
      </c>
      <c r="L7" s="23" t="s">
        <v>100</v>
      </c>
      <c r="M7" s="23" t="s">
        <v>101</v>
      </c>
      <c r="N7" s="24" t="s">
        <v>102</v>
      </c>
      <c r="O7" s="24">
        <v>75.069999999999993</v>
      </c>
      <c r="P7" s="24">
        <v>93.85</v>
      </c>
      <c r="Q7" s="24">
        <v>76.33</v>
      </c>
      <c r="R7" s="24">
        <v>1650</v>
      </c>
      <c r="S7" s="24">
        <v>152984</v>
      </c>
      <c r="T7" s="24">
        <v>50.39</v>
      </c>
      <c r="U7" s="24">
        <v>3036</v>
      </c>
      <c r="V7" s="24">
        <v>143450</v>
      </c>
      <c r="W7" s="24">
        <v>22.82</v>
      </c>
      <c r="X7" s="24">
        <v>6286.15</v>
      </c>
      <c r="Y7" s="24">
        <v>100.26</v>
      </c>
      <c r="Z7" s="24">
        <v>100.76</v>
      </c>
      <c r="AA7" s="24">
        <v>94.39</v>
      </c>
      <c r="AB7" s="24">
        <v>100.97</v>
      </c>
      <c r="AC7" s="24">
        <v>100.51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37.17</v>
      </c>
      <c r="AV7" s="24">
        <v>45.55</v>
      </c>
      <c r="AW7" s="24">
        <v>58.05</v>
      </c>
      <c r="AX7" s="24">
        <v>73.08</v>
      </c>
      <c r="AY7" s="24">
        <v>90.92</v>
      </c>
      <c r="AZ7" s="24">
        <v>72.930000000000007</v>
      </c>
      <c r="BA7" s="24">
        <v>80.08</v>
      </c>
      <c r="BB7" s="24">
        <v>87.33</v>
      </c>
      <c r="BC7" s="24">
        <v>92.26</v>
      </c>
      <c r="BD7" s="24">
        <v>99.9</v>
      </c>
      <c r="BE7" s="24">
        <v>82.75</v>
      </c>
      <c r="BF7" s="24">
        <v>991.27</v>
      </c>
      <c r="BG7" s="24">
        <v>827.74</v>
      </c>
      <c r="BH7" s="24">
        <v>777.86</v>
      </c>
      <c r="BI7" s="24">
        <v>753.82</v>
      </c>
      <c r="BJ7" s="24">
        <v>681.1</v>
      </c>
      <c r="BK7" s="24">
        <v>730.52</v>
      </c>
      <c r="BL7" s="24">
        <v>672.33</v>
      </c>
      <c r="BM7" s="24">
        <v>668.8</v>
      </c>
      <c r="BN7" s="24">
        <v>652.79999999999995</v>
      </c>
      <c r="BO7" s="24">
        <v>624.62</v>
      </c>
      <c r="BP7" s="24">
        <v>602.55999999999995</v>
      </c>
      <c r="BQ7" s="24">
        <v>71.27</v>
      </c>
      <c r="BR7" s="24">
        <v>81.790000000000006</v>
      </c>
      <c r="BS7" s="24">
        <v>83.32</v>
      </c>
      <c r="BT7" s="24">
        <v>78.709999999999994</v>
      </c>
      <c r="BU7" s="24">
        <v>78.27</v>
      </c>
      <c r="BV7" s="24">
        <v>98.61</v>
      </c>
      <c r="BW7" s="24">
        <v>98.75</v>
      </c>
      <c r="BX7" s="24">
        <v>98.36</v>
      </c>
      <c r="BY7" s="24">
        <v>97.29</v>
      </c>
      <c r="BZ7" s="24">
        <v>99.29</v>
      </c>
      <c r="CA7" s="24">
        <v>97.94</v>
      </c>
      <c r="CB7" s="24">
        <v>118.01</v>
      </c>
      <c r="CC7" s="24">
        <v>117.24</v>
      </c>
      <c r="CD7" s="24">
        <v>115.59</v>
      </c>
      <c r="CE7" s="24">
        <v>122.68</v>
      </c>
      <c r="CF7" s="24">
        <v>123.44</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91.64</v>
      </c>
      <c r="CY7" s="24">
        <v>91.94</v>
      </c>
      <c r="CZ7" s="24">
        <v>92.33</v>
      </c>
      <c r="DA7" s="24">
        <v>92.6</v>
      </c>
      <c r="DB7" s="24">
        <v>94.07</v>
      </c>
      <c r="DC7" s="24">
        <v>94.56</v>
      </c>
      <c r="DD7" s="24">
        <v>94.75</v>
      </c>
      <c r="DE7" s="24">
        <v>94.92</v>
      </c>
      <c r="DF7" s="24">
        <v>95.01</v>
      </c>
      <c r="DG7" s="24">
        <v>94.96</v>
      </c>
      <c r="DH7" s="24">
        <v>96</v>
      </c>
      <c r="DI7" s="24">
        <v>11.22</v>
      </c>
      <c r="DJ7" s="24">
        <v>13.86</v>
      </c>
      <c r="DK7" s="24">
        <v>16.48</v>
      </c>
      <c r="DL7" s="24">
        <v>18.96</v>
      </c>
      <c r="DM7" s="24">
        <v>21.27</v>
      </c>
      <c r="DN7" s="24">
        <v>28.87</v>
      </c>
      <c r="DO7" s="24">
        <v>31.34</v>
      </c>
      <c r="DP7" s="24">
        <v>32.909999999999997</v>
      </c>
      <c r="DQ7" s="24">
        <v>34.869999999999997</v>
      </c>
      <c r="DR7" s="24">
        <v>36.700000000000003</v>
      </c>
      <c r="DS7" s="24">
        <v>42.2</v>
      </c>
      <c r="DT7" s="24">
        <v>4.8099999999999996</v>
      </c>
      <c r="DU7" s="24">
        <v>5.45</v>
      </c>
      <c r="DV7" s="24">
        <v>6.49</v>
      </c>
      <c r="DW7" s="24">
        <v>7.67</v>
      </c>
      <c r="DX7" s="24">
        <v>8.0399999999999991</v>
      </c>
      <c r="DY7" s="24">
        <v>5.64</v>
      </c>
      <c r="DZ7" s="24">
        <v>6.43</v>
      </c>
      <c r="EA7" s="24">
        <v>7.75</v>
      </c>
      <c r="EB7" s="24">
        <v>9.44</v>
      </c>
      <c r="EC7" s="24">
        <v>10.69</v>
      </c>
      <c r="ED7" s="24">
        <v>9.4600000000000009</v>
      </c>
      <c r="EE7" s="24">
        <v>0</v>
      </c>
      <c r="EF7" s="24">
        <v>0.1</v>
      </c>
      <c r="EG7" s="24">
        <v>0.1</v>
      </c>
      <c r="EH7" s="24">
        <v>0.14000000000000001</v>
      </c>
      <c r="EI7" s="24">
        <v>0.18</v>
      </c>
      <c r="EJ7" s="24">
        <v>0.19</v>
      </c>
      <c r="EK7" s="24">
        <v>0.19</v>
      </c>
      <c r="EL7" s="24">
        <v>0.21</v>
      </c>
      <c r="EM7" s="24">
        <v>0.2</v>
      </c>
      <c r="EN7" s="24">
        <v>0.22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遼大</cp:lastModifiedBy>
  <cp:lastPrinted>2026-01-23T03:03:16Z</cp:lastPrinted>
  <dcterms:created xsi:type="dcterms:W3CDTF">2025-12-23T06:01:56Z</dcterms:created>
  <dcterms:modified xsi:type="dcterms:W3CDTF">2026-01-26T00:31:41Z</dcterms:modified>
  <cp:category/>
</cp:coreProperties>
</file>